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60" windowWidth="23985" windowHeight="9600" firstSheet="1" activeTab="5"/>
  </bookViews>
  <sheets>
    <sheet name="Trailer inventory" sheetId="1" r:id="rId1"/>
    <sheet name="Checked out equipment" sheetId="7" r:id="rId2"/>
    <sheet name="Radio Box 1" sheetId="5" r:id="rId3"/>
    <sheet name="Radio Box 2" sheetId="6" r:id="rId4"/>
    <sheet name="Blue AirwayIntubation Bag" sheetId="4" r:id="rId5"/>
    <sheet name="Blue EMS Bag" sheetId="2" r:id="rId6"/>
    <sheet name="Black medical bag" sheetId="3" r:id="rId7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0" i="1" l="1"/>
  <c r="G213" i="1"/>
  <c r="G211" i="1"/>
  <c r="G186" i="1"/>
  <c r="G179" i="1"/>
  <c r="G147" i="1"/>
  <c r="G115" i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F3" i="5"/>
  <c r="F4" i="5"/>
  <c r="F5" i="5"/>
  <c r="F6" i="5"/>
  <c r="F7" i="5"/>
  <c r="F8" i="5"/>
  <c r="F9" i="5"/>
  <c r="F10" i="5"/>
  <c r="F11" i="5"/>
  <c r="F12" i="5"/>
  <c r="F2" i="5"/>
  <c r="F2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3" i="4"/>
  <c r="F2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3" i="3"/>
  <c r="B23" i="3"/>
  <c r="F23" i="3"/>
  <c r="F44" i="3"/>
  <c r="G52" i="1"/>
  <c r="F33" i="2"/>
  <c r="G51" i="1"/>
  <c r="F19" i="6"/>
  <c r="G114" i="1"/>
  <c r="F15" i="5"/>
  <c r="G113" i="1"/>
  <c r="F21" i="4"/>
  <c r="G26" i="1"/>
</calcChain>
</file>

<file path=xl/sharedStrings.xml><?xml version="1.0" encoding="utf-8"?>
<sst xmlns="http://schemas.openxmlformats.org/spreadsheetml/2006/main" count="975" uniqueCount="397">
  <si>
    <t>medical</t>
  </si>
  <si>
    <t>Heatpac personal heater (charcoal heating vest)</t>
  </si>
  <si>
    <t>Category</t>
  </si>
  <si>
    <t>Description</t>
  </si>
  <si>
    <t>Location</t>
  </si>
  <si>
    <t>Estimated replacement Value</t>
  </si>
  <si>
    <t>Oregon spine splint II</t>
  </si>
  <si>
    <t>Skedco stretchers</t>
  </si>
  <si>
    <t>Kendrick traction device</t>
  </si>
  <si>
    <t>10 feet 11mm olive drab green rope</t>
  </si>
  <si>
    <t>locking carabiner</t>
  </si>
  <si>
    <t>many</t>
  </si>
  <si>
    <t>Junkin litter with face shield</t>
  </si>
  <si>
    <t xml:space="preserve">MDI Full Body Vacuum Matress Set </t>
  </si>
  <si>
    <t xml:space="preserve">20 ft webbing </t>
  </si>
  <si>
    <t>-</t>
  </si>
  <si>
    <t>Stethescope</t>
  </si>
  <si>
    <t>French soft tip 6</t>
  </si>
  <si>
    <t>French soft tip 8</t>
  </si>
  <si>
    <t>French soft tip 10</t>
  </si>
  <si>
    <t>French soft tip 12</t>
  </si>
  <si>
    <t>French soft tip 14</t>
  </si>
  <si>
    <t>French soft tip 16</t>
  </si>
  <si>
    <t>Yankaur</t>
  </si>
  <si>
    <t>nasal canula (adult)</t>
  </si>
  <si>
    <t>nasal canula (pedi)</t>
  </si>
  <si>
    <t>hypoalergenic 1" tape</t>
  </si>
  <si>
    <t>Oxygen cylinder tool</t>
  </si>
  <si>
    <t>In AED Bag</t>
  </si>
  <si>
    <t>adult electrodes</t>
  </si>
  <si>
    <t>In Readykit in AED bag</t>
  </si>
  <si>
    <t>antiseptic towlet</t>
  </si>
  <si>
    <t>razor</t>
  </si>
  <si>
    <t>shears</t>
  </si>
  <si>
    <t>CPR mask</t>
  </si>
  <si>
    <t>bag w/ gloves</t>
  </si>
  <si>
    <t>gauze 4x4</t>
  </si>
  <si>
    <t>small</t>
  </si>
  <si>
    <t>medium</t>
  </si>
  <si>
    <t>large</t>
  </si>
  <si>
    <t>Orange medical Bag</t>
  </si>
  <si>
    <t>O2 cylinder</t>
  </si>
  <si>
    <t>O2 regulator</t>
  </si>
  <si>
    <t>base</t>
  </si>
  <si>
    <t>USGS quad maps</t>
  </si>
  <si>
    <t>Atlas and Gazeteer: Virginia, Maryland/Delaware, West Virginia, Pennsyvania</t>
  </si>
  <si>
    <t>Rand McNally Road map of U.S.</t>
  </si>
  <si>
    <t>military issue gas can, with spout</t>
  </si>
  <si>
    <t>Aluma 10' by 6' by 7' trailer, for gear</t>
  </si>
  <si>
    <t>Sharp AL1641cs  all in one  Laser</t>
  </si>
  <si>
    <t>Honda EU Inverter 2000I generator</t>
  </si>
  <si>
    <t>100' orange extension cord</t>
  </si>
  <si>
    <t>Putnam class 3 multiposition hitch with 2-inch ball, part number 30056</t>
  </si>
  <si>
    <t>operations kits with assorted forms and paperwork</t>
  </si>
  <si>
    <t>technology</t>
  </si>
  <si>
    <t>Extra battery for Dell Latitude computer</t>
  </si>
  <si>
    <t>Dell Wireless 5700 wireless card for Dell Latitutde computer</t>
  </si>
  <si>
    <t>car charger cords for Dell Latitude computer</t>
  </si>
  <si>
    <t>extra filters and filter cover for generator</t>
  </si>
  <si>
    <t>10 foot DC chaging cord for generator</t>
  </si>
  <si>
    <t>ITT AN/PVS Monocular Night Vision kit</t>
  </si>
  <si>
    <t>general</t>
  </si>
  <si>
    <t>assorted blankets and tarps</t>
  </si>
  <si>
    <t>communications</t>
  </si>
  <si>
    <t>base antenna for VX4000V radio</t>
  </si>
  <si>
    <t>mobile antenna for VX4000V radio</t>
  </si>
  <si>
    <t xml:space="preserve">20' radio Mast </t>
  </si>
  <si>
    <t xml:space="preserve">water </t>
  </si>
  <si>
    <t>Patagonia type 3 personal floatation devices</t>
  </si>
  <si>
    <t>assorted bungee straps</t>
  </si>
  <si>
    <t>assorted rachet straps</t>
  </si>
  <si>
    <t xml:space="preserve">Trailer gear </t>
  </si>
  <si>
    <t xml:space="preserve">fire extingisher </t>
  </si>
  <si>
    <t xml:space="preserve">trailer gear </t>
  </si>
  <si>
    <t>water</t>
  </si>
  <si>
    <t>Protec water rescue helmets</t>
  </si>
  <si>
    <t xml:space="preserve">NRS water rescue throw bags, 50 feet, 3/8 inch polypro </t>
  </si>
  <si>
    <t xml:space="preserve">Gerber Dive knifes </t>
  </si>
  <si>
    <t>Control side-Tagline</t>
  </si>
  <si>
    <t xml:space="preserve">200 ft 11 mm OD green Rope </t>
  </si>
  <si>
    <t xml:space="preserve">75 ft webbing </t>
  </si>
  <si>
    <t xml:space="preserve">load release hitch </t>
  </si>
  <si>
    <t>prussic minding pulley</t>
  </si>
  <si>
    <t xml:space="preserve">round pulley </t>
  </si>
  <si>
    <t xml:space="preserve">rescue rack </t>
  </si>
  <si>
    <t xml:space="preserve">Control Side Track Line-tension  </t>
  </si>
  <si>
    <t xml:space="preserve">200 ft 11 mm rope white rope </t>
  </si>
  <si>
    <t xml:space="preserve">40 ft webbing </t>
  </si>
  <si>
    <t xml:space="preserve">short Prusiks </t>
  </si>
  <si>
    <t xml:space="preserve">Round pulleys </t>
  </si>
  <si>
    <t xml:space="preserve">Prusick Minding Pulley </t>
  </si>
  <si>
    <t xml:space="preserve">Raise Lower Line </t>
  </si>
  <si>
    <t xml:space="preserve">300 ft 11 mm white rope </t>
  </si>
  <si>
    <t>Short Prusik</t>
  </si>
  <si>
    <t xml:space="preserve">Load Release Hitch </t>
  </si>
  <si>
    <t xml:space="preserve">Locking Carabineer </t>
  </si>
  <si>
    <t xml:space="preserve">Round Pulley </t>
  </si>
  <si>
    <t xml:space="preserve">Prusik Minding Pulley </t>
  </si>
  <si>
    <t>Control Side Track Line</t>
  </si>
  <si>
    <t xml:space="preserve">300 ft 11 mm Green Rope </t>
  </si>
  <si>
    <t xml:space="preserve">Belay Bag </t>
  </si>
  <si>
    <t xml:space="preserve">300 ft 11 mm Orange Rope </t>
  </si>
  <si>
    <t xml:space="preserve">75ft Webbing </t>
  </si>
  <si>
    <t xml:space="preserve">Load Releasing Hitch </t>
  </si>
  <si>
    <t xml:space="preserve">Short Prusik </t>
  </si>
  <si>
    <t xml:space="preserve">Control  Side Track Line </t>
  </si>
  <si>
    <t xml:space="preserve">300 ft 11 mm Blue Rope </t>
  </si>
  <si>
    <t xml:space="preserve">Equipment Bag </t>
  </si>
  <si>
    <t xml:space="preserve">Kootney Pulley </t>
  </si>
  <si>
    <t xml:space="preserve">Rigging Plate </t>
  </si>
  <si>
    <t xml:space="preserve">Prussic Minding Pulley </t>
  </si>
  <si>
    <t xml:space="preserve">Round Pulleys </t>
  </si>
  <si>
    <t xml:space="preserve">Pick Off Strap </t>
  </si>
  <si>
    <t xml:space="preserve">5:1 Jigger </t>
  </si>
  <si>
    <t xml:space="preserve">Spider Harness </t>
  </si>
  <si>
    <t xml:space="preserve">Rescue 8 </t>
  </si>
  <si>
    <t xml:space="preserve">long board </t>
  </si>
  <si>
    <t xml:space="preserve">SIDS pillows </t>
  </si>
  <si>
    <t xml:space="preserve">Spider Straps </t>
  </si>
  <si>
    <t xml:space="preserve">Thermal Immaging </t>
  </si>
  <si>
    <t>x</t>
  </si>
  <si>
    <t>4 pair</t>
  </si>
  <si>
    <t xml:space="preserve">-&gt;vaccum mattress bag purple mesh </t>
  </si>
  <si>
    <t>-&gt;Vaccum Mattress</t>
  </si>
  <si>
    <t>-&gt;idea 6 suction pump</t>
  </si>
  <si>
    <t xml:space="preserve">-&gt;20 ft webbing </t>
  </si>
  <si>
    <t xml:space="preserve">-&gt;sleeping bag </t>
  </si>
  <si>
    <t xml:space="preserve">-&gt;tarp </t>
  </si>
  <si>
    <t xml:space="preserve">--&gt;mattress repair kit </t>
  </si>
  <si>
    <t>--&gt;V vac hand pump cartridges</t>
  </si>
  <si>
    <t xml:space="preserve">--&gt;4 pair gloves </t>
  </si>
  <si>
    <t xml:space="preserve">--&gt;goggles </t>
  </si>
  <si>
    <t>Folding chairs</t>
  </si>
  <si>
    <t>Folding tables</t>
  </si>
  <si>
    <t>A1</t>
  </si>
  <si>
    <t>A</t>
  </si>
  <si>
    <t>A3</t>
  </si>
  <si>
    <t>Comments</t>
  </si>
  <si>
    <t>A2</t>
  </si>
  <si>
    <t>--</t>
  </si>
  <si>
    <t>A4</t>
  </si>
  <si>
    <t>orange vests (in blue bag)</t>
  </si>
  <si>
    <t>Green Emergency shelter bag</t>
  </si>
  <si>
    <t>-&gt;Rosker refuge group emergency shelters</t>
  </si>
  <si>
    <t>-&gt;HD green garbage bags</t>
  </si>
  <si>
    <t>-&gt;HD Aluminized rescue blankets</t>
  </si>
  <si>
    <t>-&gt;rolls of flagging tape</t>
  </si>
  <si>
    <t>E</t>
  </si>
  <si>
    <t>n/a</t>
  </si>
  <si>
    <t>Trunk</t>
  </si>
  <si>
    <t>100' blue/red extension cord</t>
  </si>
  <si>
    <t>-&gt;Glow sticks</t>
  </si>
  <si>
    <t>A5</t>
  </si>
  <si>
    <t>Qty</t>
  </si>
  <si>
    <t>Cave radio (In 2 blue plastic containers and 1 red bag)</t>
  </si>
  <si>
    <t>Needs tested - or replaced</t>
  </si>
  <si>
    <t>Attached to Rack A</t>
  </si>
  <si>
    <t>B1</t>
  </si>
  <si>
    <t>Asstd.</t>
  </si>
  <si>
    <t>Rescue</t>
  </si>
  <si>
    <t>Carpet squares for rope protection</t>
  </si>
  <si>
    <t>B2</t>
  </si>
  <si>
    <t>B3</t>
  </si>
  <si>
    <t>Missing one</t>
  </si>
  <si>
    <t>Needs whistles, carabiners</t>
  </si>
  <si>
    <t>Space heater</t>
  </si>
  <si>
    <t>Command post signs (Various)</t>
  </si>
  <si>
    <t>Caravan instant canopy, 10x10,</t>
  </si>
  <si>
    <t xml:space="preserve">Caravan cannopy side walls </t>
  </si>
  <si>
    <t>B5</t>
  </si>
  <si>
    <t>-&gt;Maptech terrain navigator program, 2001 version, Ohio Valley region (Region 619)</t>
  </si>
  <si>
    <t>Caravan cannopy top</t>
  </si>
  <si>
    <t>B</t>
  </si>
  <si>
    <t>Strapped to rack B</t>
  </si>
  <si>
    <t>In Brown Bag</t>
  </si>
  <si>
    <t>Torque wrench</t>
  </si>
  <si>
    <t>Needs top cover</t>
  </si>
  <si>
    <t>D1</t>
  </si>
  <si>
    <t>D</t>
  </si>
  <si>
    <t>Power Heart AEDG3 w/ battery and ready kit</t>
  </si>
  <si>
    <t>Service required</t>
  </si>
  <si>
    <t>C2</t>
  </si>
  <si>
    <t>Sharps Container</t>
  </si>
  <si>
    <t>Medical Team handbook</t>
  </si>
  <si>
    <t>QRS protocol binder (blue)</t>
  </si>
  <si>
    <t>expires 2016</t>
  </si>
  <si>
    <t>Airway/Intubation Bag</t>
  </si>
  <si>
    <t>-&gt;set of 6 oral airways (inclueds pedi)</t>
  </si>
  <si>
    <t>Nonrebreather mask Adult</t>
  </si>
  <si>
    <t>Nonrebreather mask Pedi</t>
  </si>
  <si>
    <t>Nonrebreather mask neonatal</t>
  </si>
  <si>
    <t>Uses AA batteries</t>
  </si>
  <si>
    <t>-&gt; Sam Splints</t>
  </si>
  <si>
    <t>Main pouch</t>
  </si>
  <si>
    <t>infant stiffneck collar</t>
  </si>
  <si>
    <t>Adult stiffneck collar</t>
  </si>
  <si>
    <t>Personal protection Kit</t>
  </si>
  <si>
    <t>Burn sheet</t>
  </si>
  <si>
    <t>trauma dressings</t>
  </si>
  <si>
    <t>Triangular bandages</t>
  </si>
  <si>
    <t>Bulb surrienge</t>
  </si>
  <si>
    <t>Tourniquet</t>
  </si>
  <si>
    <t>Bio bags (3 x 5)</t>
  </si>
  <si>
    <t>Oral glucose (37.5 g)</t>
  </si>
  <si>
    <t>expires</t>
  </si>
  <si>
    <t>4" gauze roll (4 yard)</t>
  </si>
  <si>
    <t>Roll 1" medical tape</t>
  </si>
  <si>
    <t>Roll 1" medical tape - hypoalergenic</t>
  </si>
  <si>
    <t>Bag valve mask - child</t>
  </si>
  <si>
    <t>Bag valve mask - adult</t>
  </si>
  <si>
    <t>4x4 gauze pads, sterile</t>
  </si>
  <si>
    <t>Vaseline gause</t>
  </si>
  <si>
    <t>Left side pouch</t>
  </si>
  <si>
    <t>Lg adult BP cuff</t>
  </si>
  <si>
    <t>Large bio bag</t>
  </si>
  <si>
    <t>Sm Child BP cuff</t>
  </si>
  <si>
    <t>Trauma shears</t>
  </si>
  <si>
    <t>Right side pouch</t>
  </si>
  <si>
    <t>Emergency response guide (2012)</t>
  </si>
  <si>
    <t>EMS field guide (2007)</t>
  </si>
  <si>
    <t>EMT quick reference card (1995)</t>
  </si>
  <si>
    <t>Childrens hosp. pediatric field reference</t>
  </si>
  <si>
    <t>Mass casualty tags</t>
  </si>
  <si>
    <t>See separate tab for contents</t>
  </si>
  <si>
    <t>C3</t>
  </si>
  <si>
    <t>Black Medical Bag</t>
  </si>
  <si>
    <t>Guide to wilderness and travel medicine (1992)</t>
  </si>
  <si>
    <t>Patient record forms (v1.01)</t>
  </si>
  <si>
    <t>Pencils</t>
  </si>
  <si>
    <t>Main compartment</t>
  </si>
  <si>
    <t>Adult BP cuff</t>
  </si>
  <si>
    <t>4x4 gauze pads</t>
  </si>
  <si>
    <t>Sterile burn sheet</t>
  </si>
  <si>
    <t>Trauma pads (10" x 2.5')</t>
  </si>
  <si>
    <t>Absorbant pad (5x9)</t>
  </si>
  <si>
    <t>nitrile gloves Box - M</t>
  </si>
  <si>
    <t>nitrile gloves Box - S</t>
  </si>
  <si>
    <t>nitrile gloves Box - L</t>
  </si>
  <si>
    <t>Disposable briefs (adult diapers)</t>
  </si>
  <si>
    <t>2x2 guaze pads</t>
  </si>
  <si>
    <t>Stiffneck Collar - Pedi</t>
  </si>
  <si>
    <t>Stiffneck Collar - Adult</t>
  </si>
  <si>
    <t>Sterile water - 500 ml</t>
  </si>
  <si>
    <t>Sodium Choloride Irrigation - 500 ml</t>
  </si>
  <si>
    <t>10/1012</t>
  </si>
  <si>
    <t>Left pocket</t>
  </si>
  <si>
    <t>1/2" medical tape roll</t>
  </si>
  <si>
    <t>4x4 gaze pads</t>
  </si>
  <si>
    <t>7x8 abdominal pads</t>
  </si>
  <si>
    <t>Isreali bandages</t>
  </si>
  <si>
    <t>nasal canula - adult</t>
  </si>
  <si>
    <t>Simple O2 mask - adult</t>
  </si>
  <si>
    <t>nonrebreater mask - pedi</t>
  </si>
  <si>
    <t>Right pocket</t>
  </si>
  <si>
    <t>3" Self-adhesive bandages</t>
  </si>
  <si>
    <t>bulb syrringe</t>
  </si>
  <si>
    <t>tweezers</t>
  </si>
  <si>
    <t>box of 100 covers for digital thermometer</t>
  </si>
  <si>
    <t>Digital thermometer</t>
  </si>
  <si>
    <t>1" medical tape roll</t>
  </si>
  <si>
    <t>coldpack</t>
  </si>
  <si>
    <t>lighter</t>
  </si>
  <si>
    <t>sam splint</t>
  </si>
  <si>
    <t>indoor/outdoor thermometer</t>
  </si>
  <si>
    <t>Padded board Splints</t>
  </si>
  <si>
    <t>Front</t>
  </si>
  <si>
    <t>Litter wheel</t>
  </si>
  <si>
    <t>Black Pelican case with radios</t>
  </si>
  <si>
    <t>E1</t>
  </si>
  <si>
    <t>-&gt; Motorolla FRS radios</t>
  </si>
  <si>
    <t>-&gt; 350 watt inverter</t>
  </si>
  <si>
    <t>-&gt; Wouxun Gang charger (6 units)</t>
  </si>
  <si>
    <t>'-&gt; Vertex holsters</t>
  </si>
  <si>
    <t>'-&gt; Vertex AA battery packs</t>
  </si>
  <si>
    <t>'-&gt; Vertex spare clip</t>
  </si>
  <si>
    <t>'-&gt; Earbud</t>
  </si>
  <si>
    <t>'-&gt; Vertex charger</t>
  </si>
  <si>
    <t>'-&gt; Vertex charger cigarette adaptor</t>
  </si>
  <si>
    <t>'-&gt; Wouxun AA battery pack</t>
  </si>
  <si>
    <t>'-&gt; Antenna cable (roughly 75 ft)</t>
  </si>
  <si>
    <t>'-&gt; Bag of Vertex warranty information</t>
  </si>
  <si>
    <t>'-&gt; Notebook</t>
  </si>
  <si>
    <t>'-&gt; Equipment checkout</t>
  </si>
  <si>
    <t>Need a folder or binder for logging</t>
  </si>
  <si>
    <t>E2</t>
  </si>
  <si>
    <t>-&gt; Vertex VX4000V mobile radio, with microphone</t>
  </si>
  <si>
    <t xml:space="preserve">-&gt; NIFOG </t>
  </si>
  <si>
    <t>-&gt; DC alligator clip power cord for VX4000V radio</t>
  </si>
  <si>
    <t>-&gt; SEC 1223 power source for VX4000V radio, with cords</t>
  </si>
  <si>
    <t>OB Kit</t>
  </si>
  <si>
    <t>Simple O2 mask - pedi</t>
  </si>
  <si>
    <t>Left Pocket</t>
  </si>
  <si>
    <t>N95 respirator masks</t>
  </si>
  <si>
    <t>Mobile radio amplifier box</t>
  </si>
  <si>
    <t>E3</t>
  </si>
  <si>
    <t>-&gt; Vertex radio with speaker mic</t>
  </si>
  <si>
    <t>-&gt; Amplifier</t>
  </si>
  <si>
    <t>-&gt; 12 volt battery</t>
  </si>
  <si>
    <t>-&gt; Assorted Radio cords and adaptors</t>
  </si>
  <si>
    <t>Compac NC8340 (Laptop 4, Plans) in hard case with map software CDs and octopus USB adaptor</t>
  </si>
  <si>
    <t>Compac NC8340 (Laptop 3, Ops) in hard case with map software CDs and one GPS USB adaptor</t>
  </si>
  <si>
    <t>Dell Lattitude DX620 (Laptop 2) 1gb RAM, 40GB HDD in soft case</t>
  </si>
  <si>
    <t>Dell Inspiron 1150 (Laptop 1 Plans)</t>
  </si>
  <si>
    <t>Grey Printer Box</t>
  </si>
  <si>
    <t>Needs cardridges</t>
  </si>
  <si>
    <t>-&gt; Linksys 4-port router in pelican case</t>
  </si>
  <si>
    <t>-&gt; HP Deskjet 5440 color printer</t>
  </si>
  <si>
    <t>-&gt; HP 1315 all-in-one scanner-printer</t>
  </si>
  <si>
    <t>-&gt; Ruler</t>
  </si>
  <si>
    <t>-&gt; Power strip</t>
  </si>
  <si>
    <t>-&gt; Clipboard</t>
  </si>
  <si>
    <t>-&gt; Binoculars</t>
  </si>
  <si>
    <t>Worklight</t>
  </si>
  <si>
    <t>Inc. Above</t>
  </si>
  <si>
    <t>In long orange bag</t>
  </si>
  <si>
    <t>Extended value</t>
  </si>
  <si>
    <t>Large black duffel bag for extra medical supplies</t>
  </si>
  <si>
    <t>Trailer</t>
  </si>
  <si>
    <t>Total</t>
  </si>
  <si>
    <t>Blue EMS Bag</t>
  </si>
  <si>
    <t>Nasal airway size 20</t>
  </si>
  <si>
    <t>Nasal airway size 26</t>
  </si>
  <si>
    <t>Nasal airway size 24</t>
  </si>
  <si>
    <t>Nasal airway size 22</t>
  </si>
  <si>
    <t>Nasal airway size 28</t>
  </si>
  <si>
    <t>Nasal airway size 30</t>
  </si>
  <si>
    <t>Ambu Hand suction unit</t>
  </si>
  <si>
    <t>main pocket</t>
  </si>
  <si>
    <t>Blue Bag</t>
  </si>
  <si>
    <t>trailer</t>
  </si>
  <si>
    <t>16 Fr suction catheter</t>
  </si>
  <si>
    <t>Attached to rack D</t>
  </si>
  <si>
    <t>12 volt automotive battery</t>
  </si>
  <si>
    <t>Returned to county in early 2013</t>
  </si>
  <si>
    <t>leather laptop bag for Dell Inspiron</t>
  </si>
  <si>
    <t>-&gt;Maptech terrain navigator 2002, mid-Atlantic region (Region 603)</t>
  </si>
  <si>
    <t>with litter</t>
  </si>
  <si>
    <t>Trailer power inverter (Parallals Power supply 7300 series)</t>
  </si>
  <si>
    <t>Top Layer</t>
  </si>
  <si>
    <t>Lower layer</t>
  </si>
  <si>
    <t>Attached to Rack E, see separate tab</t>
  </si>
  <si>
    <t>Black Pelican case with radios (Radio Box 1)</t>
  </si>
  <si>
    <t>Clamshell radio box (Radio Box 2)</t>
  </si>
  <si>
    <t>See separate tab</t>
  </si>
  <si>
    <t>-&gt; screwdrivers for radios</t>
  </si>
  <si>
    <t>suction catheters (listed below)</t>
  </si>
  <si>
    <t>Base radio case (olive green armored container)</t>
  </si>
  <si>
    <t>Takes D batteries</t>
  </si>
  <si>
    <t>Est. Replacement Value (each)</t>
  </si>
  <si>
    <t>Vertec radio w/ battery and speaker mic</t>
  </si>
  <si>
    <t>Vertex charger</t>
  </si>
  <si>
    <t>Wouxun single unit charger</t>
  </si>
  <si>
    <t>Vertex antennas</t>
  </si>
  <si>
    <t>Wouxun spare li-ion battery</t>
  </si>
  <si>
    <t>Wouxun radios with batteries</t>
  </si>
  <si>
    <t>wouxun standard antennas</t>
  </si>
  <si>
    <t>Usb Programming cable - wouxun</t>
  </si>
  <si>
    <t>Wouxun Speaker mics</t>
  </si>
  <si>
    <t>Vertex spare batteries</t>
  </si>
  <si>
    <t>Qty Checked out</t>
  </si>
  <si>
    <t>Quantity</t>
  </si>
  <si>
    <t>Checked out to:</t>
  </si>
  <si>
    <t>Joe Ray</t>
  </si>
  <si>
    <t>Date out:</t>
  </si>
  <si>
    <t>Date Returned:</t>
  </si>
  <si>
    <t>Communications</t>
  </si>
  <si>
    <t>Rebecca Hostetter</t>
  </si>
  <si>
    <t>Vertex 180 Radio (#4) and battery (#21)</t>
  </si>
  <si>
    <t>Checked out</t>
  </si>
  <si>
    <t>coffee maker</t>
  </si>
  <si>
    <t>Bridgeville, S. Connelsville, Connelsville, and tubes of maps: 4 Washington Co., 5B Faette County, 1A &amp; 1B butler Co., 5A Sommerset &amp; Greene Co., 3 Beaver &amp; Lawrence Co., 7 Armstrong &amp; Indianna, 2 Allegheny, 6 Westmoreland</t>
  </si>
  <si>
    <t>Vertex 180 Radio (#?) and battery (#??)</t>
  </si>
  <si>
    <t>medium prusik</t>
  </si>
  <si>
    <t>short prusick</t>
  </si>
  <si>
    <t xml:space="preserve">long prusik </t>
  </si>
  <si>
    <t>steel locking carabiner</t>
  </si>
  <si>
    <t>C4</t>
  </si>
  <si>
    <t>aluminum carabiner</t>
  </si>
  <si>
    <t xml:space="preserve">15 ft webbing </t>
  </si>
  <si>
    <t xml:space="preserve">Medium Prusiks </t>
  </si>
  <si>
    <t>Aulminum Carabiner</t>
  </si>
  <si>
    <t>C5</t>
  </si>
  <si>
    <t>Aluminum Carabiner</t>
  </si>
  <si>
    <t>20 ft webbing</t>
  </si>
  <si>
    <t xml:space="preserve">40 ft Webbing </t>
  </si>
  <si>
    <t>D2</t>
  </si>
  <si>
    <t>Steel Locking carabiner</t>
  </si>
  <si>
    <t xml:space="preserve">Medium Prusik </t>
  </si>
  <si>
    <t xml:space="preserve">Aluminum Locking Carabineer </t>
  </si>
  <si>
    <t xml:space="preserve">Locking Steel Caribineer </t>
  </si>
  <si>
    <t>Blue Tarps</t>
  </si>
  <si>
    <t>120 Ft Red rope</t>
  </si>
  <si>
    <t>Basket foot rest</t>
  </si>
  <si>
    <t>In yellow bag</t>
  </si>
  <si>
    <t xml:space="preserve">200 ft 11 mm OD red Rope </t>
  </si>
  <si>
    <t xml:space="preserve">X-long prusik </t>
  </si>
  <si>
    <t>Anchor side-Tagline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</si>
</sst>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</font>
    <font>
      <sz val="10"/>
      <color indexed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</cellStyleXfs>
  <cellXfs count="142">
    <xf numFmtId="0" fontId="0" fillId="0" borderId="0" xfId="0"/>
    <xf numFmtId="0" fontId="5" fillId="2" borderId="1" xfId="2" applyFont="1" applyFill="1" applyBorder="1"/>
    <xf numFmtId="0" fontId="2" fillId="3" borderId="1" xfId="2" applyFill="1" applyBorder="1"/>
    <xf numFmtId="0" fontId="6" fillId="3" borderId="1" xfId="2" applyFont="1" applyFill="1" applyBorder="1"/>
    <xf numFmtId="0" fontId="5" fillId="3" borderId="1" xfId="2" applyFont="1" applyFill="1" applyBorder="1"/>
    <xf numFmtId="0" fontId="2" fillId="4" borderId="1" xfId="2" applyFill="1" applyBorder="1"/>
    <xf numFmtId="0" fontId="2" fillId="5" borderId="1" xfId="2" applyFill="1" applyBorder="1"/>
    <xf numFmtId="0" fontId="2" fillId="6" borderId="1" xfId="2" applyFill="1" applyBorder="1"/>
    <xf numFmtId="0" fontId="2" fillId="7" borderId="1" xfId="2" applyFill="1" applyBorder="1"/>
    <xf numFmtId="0" fontId="6" fillId="7" borderId="1" xfId="2" applyFont="1" applyFill="1" applyBorder="1"/>
    <xf numFmtId="0" fontId="4" fillId="3" borderId="1" xfId="2" applyFont="1" applyFill="1" applyBorder="1"/>
    <xf numFmtId="0" fontId="0" fillId="0" borderId="1" xfId="0" applyBorder="1"/>
    <xf numFmtId="0" fontId="0" fillId="3" borderId="1" xfId="0" applyFill="1" applyBorder="1"/>
    <xf numFmtId="0" fontId="2" fillId="8" borderId="1" xfId="2" applyFill="1" applyBorder="1"/>
    <xf numFmtId="0" fontId="2" fillId="9" borderId="1" xfId="2" applyFill="1" applyBorder="1"/>
    <xf numFmtId="0" fontId="1" fillId="3" borderId="1" xfId="0" applyFont="1" applyFill="1" applyBorder="1"/>
    <xf numFmtId="0" fontId="0" fillId="3" borderId="1" xfId="0" applyFont="1" applyFill="1" applyBorder="1"/>
    <xf numFmtId="0" fontId="7" fillId="3" borderId="1" xfId="2" applyFont="1" applyFill="1" applyBorder="1"/>
    <xf numFmtId="0" fontId="5" fillId="5" borderId="1" xfId="0" applyFont="1" applyFill="1" applyBorder="1"/>
    <xf numFmtId="0" fontId="0" fillId="5" borderId="1" xfId="0" applyFill="1" applyBorder="1"/>
    <xf numFmtId="0" fontId="3" fillId="5" borderId="1" xfId="0" applyFont="1" applyFill="1" applyBorder="1"/>
    <xf numFmtId="0" fontId="0" fillId="0" borderId="1" xfId="0" applyFill="1" applyBorder="1"/>
    <xf numFmtId="0" fontId="0" fillId="10" borderId="1" xfId="0" applyFill="1" applyBorder="1"/>
    <xf numFmtId="0" fontId="5" fillId="12" borderId="1" xfId="0" applyFont="1" applyFill="1" applyBorder="1"/>
    <xf numFmtId="0" fontId="0" fillId="12" borderId="1" xfId="0" applyFill="1" applyBorder="1"/>
    <xf numFmtId="0" fontId="0" fillId="13" borderId="1" xfId="0" applyFill="1" applyBorder="1"/>
    <xf numFmtId="0" fontId="9" fillId="14" borderId="1" xfId="0" applyFont="1" applyFill="1" applyBorder="1"/>
    <xf numFmtId="0" fontId="5" fillId="14" borderId="1" xfId="0" applyFont="1" applyFill="1" applyBorder="1"/>
    <xf numFmtId="0" fontId="0" fillId="14" borderId="1" xfId="0" applyFill="1" applyBorder="1"/>
    <xf numFmtId="0" fontId="8" fillId="15" borderId="1" xfId="0" applyFont="1" applyFill="1" applyBorder="1"/>
    <xf numFmtId="0" fontId="4" fillId="3" borderId="1" xfId="2" quotePrefix="1" applyFont="1" applyFill="1" applyBorder="1"/>
    <xf numFmtId="0" fontId="5" fillId="3" borderId="1" xfId="2" quotePrefix="1" applyFont="1" applyFill="1" applyBorder="1"/>
    <xf numFmtId="0" fontId="13" fillId="11" borderId="1" xfId="0" applyFont="1" applyFill="1" applyBorder="1"/>
    <xf numFmtId="0" fontId="12" fillId="11" borderId="1" xfId="0" applyFont="1" applyFill="1" applyBorder="1"/>
    <xf numFmtId="0" fontId="13" fillId="4" borderId="1" xfId="0" applyFont="1" applyFill="1" applyBorder="1"/>
    <xf numFmtId="0" fontId="12" fillId="4" borderId="1" xfId="0" applyFont="1" applyFill="1" applyBorder="1"/>
    <xf numFmtId="0" fontId="4" fillId="3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6" fillId="3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5" fillId="3" borderId="1" xfId="2" quotePrefix="1" applyFont="1" applyFill="1" applyBorder="1" applyAlignment="1">
      <alignment horizontal="center"/>
    </xf>
    <xf numFmtId="0" fontId="11" fillId="3" borderId="1" xfId="0" applyFont="1" applyFill="1" applyBorder="1"/>
    <xf numFmtId="0" fontId="14" fillId="3" borderId="1" xfId="0" quotePrefix="1" applyFont="1" applyFill="1" applyBorder="1"/>
    <xf numFmtId="0" fontId="11" fillId="0" borderId="1" xfId="0" applyFont="1" applyBorder="1"/>
    <xf numFmtId="0" fontId="1" fillId="3" borderId="1" xfId="0" quotePrefix="1" applyFont="1" applyFill="1" applyBorder="1"/>
    <xf numFmtId="0" fontId="0" fillId="0" borderId="1" xfId="0" applyFont="1" applyBorder="1"/>
    <xf numFmtId="0" fontId="14" fillId="3" borderId="1" xfId="0" applyFont="1" applyFill="1" applyBorder="1" applyAlignment="1">
      <alignment horizontal="center"/>
    </xf>
    <xf numFmtId="17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1" fillId="3" borderId="1" xfId="0" applyFont="1" applyFill="1" applyBorder="1" applyAlignment="1">
      <alignment horizontal="center"/>
    </xf>
    <xf numFmtId="0" fontId="4" fillId="3" borderId="0" xfId="2" applyFont="1" applyFill="1" applyBorder="1"/>
    <xf numFmtId="0" fontId="4" fillId="3" borderId="0" xfId="2" applyFont="1" applyFill="1" applyBorder="1" applyAlignment="1">
      <alignment horizontal="center" vertical="center"/>
    </xf>
    <xf numFmtId="0" fontId="11" fillId="0" borderId="0" xfId="0" applyFont="1"/>
    <xf numFmtId="0" fontId="1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Font="1" applyFill="1" applyBorder="1"/>
    <xf numFmtId="0" fontId="11" fillId="0" borderId="2" xfId="0" applyFont="1" applyFill="1" applyBorder="1"/>
    <xf numFmtId="0" fontId="5" fillId="0" borderId="0" xfId="2" applyFont="1" applyFill="1" applyBorder="1"/>
    <xf numFmtId="0" fontId="5" fillId="0" borderId="0" xfId="2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4" fontId="4" fillId="3" borderId="1" xfId="3" applyFont="1" applyFill="1" applyBorder="1"/>
    <xf numFmtId="44" fontId="2" fillId="3" borderId="1" xfId="3" applyFont="1" applyFill="1" applyBorder="1"/>
    <xf numFmtId="44" fontId="6" fillId="3" borderId="1" xfId="3" applyFont="1" applyFill="1" applyBorder="1"/>
    <xf numFmtId="44" fontId="5" fillId="3" borderId="1" xfId="3" applyFont="1" applyFill="1" applyBorder="1"/>
    <xf numFmtId="44" fontId="0" fillId="3" borderId="1" xfId="3" applyFont="1" applyFill="1" applyBorder="1"/>
    <xf numFmtId="44" fontId="11" fillId="3" borderId="1" xfId="3" applyFont="1" applyFill="1" applyBorder="1"/>
    <xf numFmtId="44" fontId="0" fillId="5" borderId="1" xfId="3" applyFont="1" applyFill="1" applyBorder="1"/>
    <xf numFmtId="44" fontId="0" fillId="0" borderId="1" xfId="3" applyFont="1" applyFill="1" applyBorder="1"/>
    <xf numFmtId="44" fontId="8" fillId="15" borderId="1" xfId="3" applyFont="1" applyFill="1" applyBorder="1"/>
    <xf numFmtId="44" fontId="12" fillId="11" borderId="1" xfId="3" applyFont="1" applyFill="1" applyBorder="1"/>
    <xf numFmtId="44" fontId="12" fillId="4" borderId="1" xfId="3" applyFont="1" applyFill="1" applyBorder="1"/>
    <xf numFmtId="44" fontId="0" fillId="12" borderId="1" xfId="3" applyFont="1" applyFill="1" applyBorder="1"/>
    <xf numFmtId="44" fontId="0" fillId="14" borderId="1" xfId="3" applyFont="1" applyFill="1" applyBorder="1"/>
    <xf numFmtId="0" fontId="0" fillId="0" borderId="0" xfId="0" applyFont="1" applyAlignment="1">
      <alignment horizontal="center"/>
    </xf>
    <xf numFmtId="0" fontId="0" fillId="0" borderId="0" xfId="0" applyFont="1"/>
    <xf numFmtId="0" fontId="5" fillId="3" borderId="0" xfId="2" applyFont="1" applyFill="1" applyBorder="1"/>
    <xf numFmtId="0" fontId="5" fillId="3" borderId="0" xfId="2" applyFont="1" applyFill="1" applyBorder="1" applyAlignment="1">
      <alignment horizontal="center" vertical="center"/>
    </xf>
    <xf numFmtId="0" fontId="0" fillId="0" borderId="3" xfId="0" applyBorder="1"/>
    <xf numFmtId="0" fontId="5" fillId="0" borderId="0" xfId="2" quotePrefix="1" applyFont="1" applyFill="1" applyBorder="1"/>
    <xf numFmtId="0" fontId="2" fillId="0" borderId="0" xfId="2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44" fontId="2" fillId="0" borderId="0" xfId="3" applyFont="1" applyFill="1" applyBorder="1"/>
    <xf numFmtId="0" fontId="2" fillId="0" borderId="0" xfId="2" applyFill="1" applyBorder="1"/>
    <xf numFmtId="44" fontId="5" fillId="0" borderId="0" xfId="3" applyFont="1" applyFill="1" applyBorder="1"/>
    <xf numFmtId="0" fontId="0" fillId="0" borderId="3" xfId="0" applyFill="1" applyBorder="1"/>
    <xf numFmtId="0" fontId="0" fillId="0" borderId="1" xfId="0" applyBorder="1" applyAlignment="1">
      <alignment horizontal="center"/>
    </xf>
    <xf numFmtId="0" fontId="6" fillId="3" borderId="1" xfId="2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1" fillId="3" borderId="1" xfId="0" quotePrefix="1" applyFont="1" applyFill="1" applyBorder="1" applyAlignment="1">
      <alignment horizontal="center"/>
    </xf>
    <xf numFmtId="0" fontId="0" fillId="3" borderId="1" xfId="0" quotePrefix="1" applyFill="1" applyBorder="1" applyAlignment="1">
      <alignment horizontal="right"/>
    </xf>
    <xf numFmtId="0" fontId="7" fillId="3" borderId="1" xfId="2" applyFont="1" applyFill="1" applyBorder="1" applyAlignment="1">
      <alignment horizontal="right"/>
    </xf>
    <xf numFmtId="0" fontId="2" fillId="3" borderId="1" xfId="2" applyFill="1" applyBorder="1" applyAlignment="1">
      <alignment horizontal="right"/>
    </xf>
    <xf numFmtId="0" fontId="4" fillId="0" borderId="1" xfId="2" applyFont="1" applyBorder="1" applyAlignment="1">
      <alignment wrapText="1"/>
    </xf>
    <xf numFmtId="0" fontId="4" fillId="3" borderId="1" xfId="2" applyFont="1" applyFill="1" applyBorder="1" applyAlignment="1">
      <alignment wrapText="1"/>
    </xf>
    <xf numFmtId="0" fontId="4" fillId="3" borderId="1" xfId="2" applyFont="1" applyFill="1" applyBorder="1" applyAlignment="1">
      <alignment horizontal="center" wrapText="1"/>
    </xf>
    <xf numFmtId="44" fontId="4" fillId="3" borderId="1" xfId="3" quotePrefix="1" applyFont="1" applyFill="1" applyBorder="1" applyAlignment="1">
      <alignment horizontal="center" wrapText="1"/>
    </xf>
    <xf numFmtId="0" fontId="4" fillId="3" borderId="3" xfId="2" applyFont="1" applyFill="1" applyBorder="1" applyAlignment="1">
      <alignment wrapText="1"/>
    </xf>
    <xf numFmtId="0" fontId="11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wrapText="1"/>
    </xf>
    <xf numFmtId="0" fontId="4" fillId="3" borderId="3" xfId="2" applyFont="1" applyFill="1" applyBorder="1" applyAlignment="1">
      <alignment horizontal="center" wrapText="1"/>
    </xf>
    <xf numFmtId="44" fontId="11" fillId="0" borderId="3" xfId="3" applyFont="1" applyBorder="1" applyAlignment="1">
      <alignment wrapText="1"/>
    </xf>
    <xf numFmtId="44" fontId="0" fillId="0" borderId="0" xfId="3" applyFont="1" applyFill="1" applyBorder="1"/>
    <xf numFmtId="44" fontId="11" fillId="0" borderId="2" xfId="3" applyFont="1" applyFill="1" applyBorder="1"/>
    <xf numFmtId="44" fontId="0" fillId="0" borderId="0" xfId="3" applyFont="1"/>
    <xf numFmtId="44" fontId="0" fillId="0" borderId="3" xfId="3" applyFont="1" applyFill="1" applyBorder="1"/>
    <xf numFmtId="44" fontId="11" fillId="0" borderId="0" xfId="3" applyFont="1"/>
    <xf numFmtId="44" fontId="0" fillId="0" borderId="3" xfId="3" applyFont="1" applyBorder="1"/>
    <xf numFmtId="44" fontId="11" fillId="0" borderId="2" xfId="3" applyFont="1" applyBorder="1"/>
    <xf numFmtId="44" fontId="0" fillId="0" borderId="2" xfId="3" applyFont="1" applyBorder="1"/>
    <xf numFmtId="0" fontId="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14" fontId="0" fillId="0" borderId="0" xfId="0" applyNumberFormat="1"/>
    <xf numFmtId="0" fontId="11" fillId="0" borderId="3" xfId="0" applyFont="1" applyBorder="1"/>
    <xf numFmtId="0" fontId="0" fillId="0" borderId="0" xfId="0" quotePrefix="1"/>
  </cellXfs>
  <cellStyles count="4">
    <cellStyle name="Currency" xfId="3" builtinId="4"/>
    <cellStyle name="Currency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workbookViewId="0">
      <pane xSplit="5" ySplit="1" topLeftCell="G144" activePane="bottomRight" state="frozen"/>
      <selection pane="topRight" activeCell="F1" sqref="F1"/>
      <selection pane="bottomLeft" activeCell="A2" sqref="A2"/>
      <selection pane="bottomRight" activeCell="E201" sqref="E201"/>
    </sheetView>
  </sheetViews>
  <sheetFormatPr defaultColWidth="8.85546875" defaultRowHeight="15" x14ac:dyDescent="0.25"/>
  <cols>
    <col min="1" max="1" width="8.85546875" style="11"/>
    <col min="2" max="2" width="28.42578125" style="11" bestFit="1" customWidth="1"/>
    <col min="3" max="3" width="32.7109375" style="12" customWidth="1"/>
    <col min="4" max="4" width="6.7109375" style="41" bestFit="1" customWidth="1"/>
    <col min="5" max="5" width="8.85546875" style="41" bestFit="1" customWidth="1"/>
    <col min="6" max="6" width="29.140625" style="41" customWidth="1"/>
    <col min="7" max="7" width="13.7109375" style="84" customWidth="1"/>
    <col min="8" max="8" width="8.85546875" style="105"/>
    <col min="9" max="16384" width="8.85546875" style="11"/>
  </cols>
  <sheetData>
    <row r="1" spans="2:8" s="137" customFormat="1" ht="45" x14ac:dyDescent="0.25">
      <c r="B1" s="112" t="s">
        <v>2</v>
      </c>
      <c r="C1" s="113" t="s">
        <v>3</v>
      </c>
      <c r="D1" s="114" t="s">
        <v>153</v>
      </c>
      <c r="E1" s="114" t="s">
        <v>4</v>
      </c>
      <c r="F1" s="114" t="s">
        <v>137</v>
      </c>
      <c r="G1" s="115" t="s">
        <v>5</v>
      </c>
      <c r="H1" s="138" t="s">
        <v>359</v>
      </c>
    </row>
    <row r="2" spans="2:8" x14ac:dyDescent="0.25">
      <c r="B2" s="8" t="s">
        <v>0</v>
      </c>
      <c r="C2" s="2" t="s">
        <v>1</v>
      </c>
      <c r="D2" s="37">
        <v>1</v>
      </c>
      <c r="E2" s="39" t="s">
        <v>181</v>
      </c>
      <c r="F2" s="39" t="s">
        <v>347</v>
      </c>
      <c r="G2" s="81">
        <v>50</v>
      </c>
    </row>
    <row r="3" spans="2:8" x14ac:dyDescent="0.25">
      <c r="B3" s="8" t="s">
        <v>0</v>
      </c>
      <c r="C3" s="4" t="s">
        <v>183</v>
      </c>
      <c r="D3" s="37">
        <v>1</v>
      </c>
      <c r="E3" s="39" t="s">
        <v>181</v>
      </c>
      <c r="F3" s="39"/>
      <c r="G3" s="81">
        <v>10</v>
      </c>
    </row>
    <row r="4" spans="2:8" x14ac:dyDescent="0.25">
      <c r="B4" s="8" t="s">
        <v>0</v>
      </c>
      <c r="C4" s="4" t="s">
        <v>184</v>
      </c>
      <c r="D4" s="37">
        <v>1</v>
      </c>
      <c r="E4" s="39" t="s">
        <v>181</v>
      </c>
      <c r="F4" s="39"/>
      <c r="G4" s="81">
        <v>10</v>
      </c>
    </row>
    <row r="5" spans="2:8" s="12" customFormat="1" x14ac:dyDescent="0.25">
      <c r="B5" s="9" t="s">
        <v>0</v>
      </c>
      <c r="C5" s="3" t="s">
        <v>6</v>
      </c>
      <c r="D5" s="38">
        <v>1</v>
      </c>
      <c r="E5" s="38" t="s">
        <v>134</v>
      </c>
      <c r="F5" s="38"/>
      <c r="G5" s="82">
        <v>200</v>
      </c>
      <c r="H5" s="41"/>
    </row>
    <row r="6" spans="2:8" s="12" customFormat="1" x14ac:dyDescent="0.25">
      <c r="B6" s="9" t="s">
        <v>0</v>
      </c>
      <c r="C6" s="3" t="s">
        <v>7</v>
      </c>
      <c r="D6" s="38">
        <v>1</v>
      </c>
      <c r="E6" s="38" t="s">
        <v>134</v>
      </c>
      <c r="F6" s="38"/>
      <c r="G6" s="82">
        <v>550</v>
      </c>
      <c r="H6" s="41"/>
    </row>
    <row r="7" spans="2:8" s="12" customFormat="1" x14ac:dyDescent="0.25">
      <c r="B7" s="9" t="s">
        <v>0</v>
      </c>
      <c r="C7" s="3" t="s">
        <v>8</v>
      </c>
      <c r="D7" s="106">
        <v>1</v>
      </c>
      <c r="E7" s="38" t="s">
        <v>134</v>
      </c>
      <c r="F7" s="38"/>
      <c r="G7" s="82">
        <v>120</v>
      </c>
      <c r="H7" s="41"/>
    </row>
    <row r="8" spans="2:8" s="12" customFormat="1" x14ac:dyDescent="0.25">
      <c r="B8" s="8" t="s">
        <v>0</v>
      </c>
      <c r="C8" s="3" t="s">
        <v>9</v>
      </c>
      <c r="D8" s="106">
        <v>1</v>
      </c>
      <c r="E8" s="38" t="s">
        <v>134</v>
      </c>
      <c r="F8" s="38"/>
      <c r="G8" s="82">
        <v>7</v>
      </c>
      <c r="H8" s="41"/>
    </row>
    <row r="9" spans="2:8" s="12" customFormat="1" x14ac:dyDescent="0.25">
      <c r="B9" s="8" t="s">
        <v>0</v>
      </c>
      <c r="C9" s="3" t="s">
        <v>10</v>
      </c>
      <c r="D9" s="106">
        <v>1</v>
      </c>
      <c r="E9" s="38" t="s">
        <v>134</v>
      </c>
      <c r="F9" s="38"/>
      <c r="G9" s="82">
        <v>6</v>
      </c>
      <c r="H9" s="41"/>
    </row>
    <row r="10" spans="2:8" x14ac:dyDescent="0.25">
      <c r="B10" s="8" t="s">
        <v>0</v>
      </c>
      <c r="C10" s="2" t="s">
        <v>12</v>
      </c>
      <c r="D10" s="37">
        <v>1</v>
      </c>
      <c r="E10" s="39" t="s">
        <v>265</v>
      </c>
      <c r="F10" s="37"/>
      <c r="G10" s="81">
        <v>850</v>
      </c>
    </row>
    <row r="11" spans="2:8" x14ac:dyDescent="0.25">
      <c r="B11" s="8" t="s">
        <v>0</v>
      </c>
      <c r="C11" s="2" t="s">
        <v>392</v>
      </c>
      <c r="D11" s="37">
        <v>1</v>
      </c>
      <c r="E11" s="39" t="s">
        <v>376</v>
      </c>
      <c r="F11" s="37" t="s">
        <v>393</v>
      </c>
      <c r="G11" s="81"/>
    </row>
    <row r="12" spans="2:8" x14ac:dyDescent="0.25">
      <c r="B12" s="8" t="s">
        <v>0</v>
      </c>
      <c r="C12" s="4" t="s">
        <v>266</v>
      </c>
      <c r="D12" s="37">
        <v>1</v>
      </c>
      <c r="E12" s="39" t="s">
        <v>265</v>
      </c>
      <c r="F12" s="37"/>
      <c r="G12" s="81">
        <v>500</v>
      </c>
    </row>
    <row r="13" spans="2:8" x14ac:dyDescent="0.25">
      <c r="B13" s="8" t="s">
        <v>0</v>
      </c>
      <c r="C13" s="4" t="s">
        <v>312</v>
      </c>
      <c r="D13" s="37">
        <v>1</v>
      </c>
      <c r="E13" s="39" t="s">
        <v>265</v>
      </c>
      <c r="F13" s="37"/>
      <c r="G13" s="81">
        <v>15</v>
      </c>
    </row>
    <row r="14" spans="2:8" x14ac:dyDescent="0.25">
      <c r="B14" s="8" t="s">
        <v>0</v>
      </c>
      <c r="C14" s="10" t="s">
        <v>13</v>
      </c>
      <c r="D14" s="37">
        <v>1</v>
      </c>
      <c r="E14" s="39" t="s">
        <v>136</v>
      </c>
      <c r="F14" s="39"/>
      <c r="G14" s="81">
        <v>450</v>
      </c>
    </row>
    <row r="15" spans="2:8" x14ac:dyDescent="0.25">
      <c r="B15" s="8" t="s">
        <v>0</v>
      </c>
      <c r="C15" s="31" t="s">
        <v>123</v>
      </c>
      <c r="D15" s="37">
        <v>1</v>
      </c>
      <c r="E15" s="39" t="s">
        <v>136</v>
      </c>
      <c r="F15" s="39"/>
      <c r="G15" s="83">
        <v>1000</v>
      </c>
    </row>
    <row r="16" spans="2:8" x14ac:dyDescent="0.25">
      <c r="B16" s="8" t="s">
        <v>0</v>
      </c>
      <c r="C16" s="31" t="s">
        <v>124</v>
      </c>
      <c r="D16" s="37">
        <v>1</v>
      </c>
      <c r="E16" s="39" t="s">
        <v>136</v>
      </c>
      <c r="F16" s="39"/>
      <c r="G16" s="83">
        <v>150</v>
      </c>
    </row>
    <row r="17" spans="1:7" x14ac:dyDescent="0.25">
      <c r="B17" s="8" t="s">
        <v>0</v>
      </c>
      <c r="C17" s="31" t="s">
        <v>125</v>
      </c>
      <c r="D17" s="39">
        <v>1</v>
      </c>
      <c r="E17" s="39" t="s">
        <v>136</v>
      </c>
      <c r="F17" s="39"/>
      <c r="G17" s="81">
        <v>15</v>
      </c>
    </row>
    <row r="18" spans="1:7" x14ac:dyDescent="0.25">
      <c r="B18" s="8" t="s">
        <v>0</v>
      </c>
      <c r="C18" s="31" t="s">
        <v>126</v>
      </c>
      <c r="D18" s="39">
        <v>1</v>
      </c>
      <c r="E18" s="39" t="s">
        <v>136</v>
      </c>
      <c r="F18" s="39"/>
      <c r="G18" s="81">
        <v>50</v>
      </c>
    </row>
    <row r="19" spans="1:7" x14ac:dyDescent="0.25">
      <c r="B19" s="8" t="s">
        <v>0</v>
      </c>
      <c r="C19" s="31" t="s">
        <v>127</v>
      </c>
      <c r="D19" s="39">
        <v>1</v>
      </c>
      <c r="E19" s="39" t="s">
        <v>136</v>
      </c>
      <c r="F19" s="39"/>
      <c r="G19" s="81">
        <v>20</v>
      </c>
    </row>
    <row r="20" spans="1:7" x14ac:dyDescent="0.25">
      <c r="B20" s="8" t="s">
        <v>0</v>
      </c>
      <c r="C20" s="30" t="s">
        <v>122</v>
      </c>
      <c r="D20" s="39">
        <v>1</v>
      </c>
      <c r="E20" s="39" t="s">
        <v>136</v>
      </c>
      <c r="F20" s="39"/>
      <c r="G20" s="83">
        <v>1</v>
      </c>
    </row>
    <row r="21" spans="1:7" x14ac:dyDescent="0.25">
      <c r="A21" s="11" t="s">
        <v>120</v>
      </c>
      <c r="B21" s="8" t="s">
        <v>0</v>
      </c>
      <c r="C21" s="31" t="s">
        <v>128</v>
      </c>
      <c r="D21" s="39">
        <v>1</v>
      </c>
      <c r="E21" s="39" t="s">
        <v>136</v>
      </c>
      <c r="F21" s="39"/>
      <c r="G21" s="81">
        <v>100</v>
      </c>
    </row>
    <row r="22" spans="1:7" x14ac:dyDescent="0.25">
      <c r="A22" s="11" t="s">
        <v>120</v>
      </c>
      <c r="B22" s="8" t="s">
        <v>0</v>
      </c>
      <c r="C22" s="31" t="s">
        <v>129</v>
      </c>
      <c r="D22" s="39">
        <v>3</v>
      </c>
      <c r="E22" s="39" t="s">
        <v>136</v>
      </c>
      <c r="F22" s="39"/>
      <c r="G22" s="81">
        <v>10</v>
      </c>
    </row>
    <row r="23" spans="1:7" x14ac:dyDescent="0.25">
      <c r="B23" s="8" t="s">
        <v>0</v>
      </c>
      <c r="C23" s="31" t="s">
        <v>130</v>
      </c>
      <c r="D23" s="39" t="s">
        <v>121</v>
      </c>
      <c r="E23" s="39" t="s">
        <v>136</v>
      </c>
      <c r="F23" s="39"/>
      <c r="G23" s="81">
        <v>50</v>
      </c>
    </row>
    <row r="24" spans="1:7" x14ac:dyDescent="0.25">
      <c r="B24" s="8" t="s">
        <v>0</v>
      </c>
      <c r="C24" s="31" t="s">
        <v>131</v>
      </c>
      <c r="D24" s="39">
        <v>1</v>
      </c>
      <c r="E24" s="39" t="s">
        <v>136</v>
      </c>
      <c r="F24" s="39"/>
      <c r="G24" s="81">
        <v>10</v>
      </c>
    </row>
    <row r="25" spans="1:7" x14ac:dyDescent="0.25">
      <c r="B25" s="8" t="s">
        <v>0</v>
      </c>
      <c r="C25" s="4" t="s">
        <v>182</v>
      </c>
      <c r="D25" s="39">
        <v>2</v>
      </c>
      <c r="E25" s="39" t="s">
        <v>181</v>
      </c>
      <c r="F25" s="39"/>
      <c r="G25" s="81">
        <v>5</v>
      </c>
    </row>
    <row r="26" spans="1:7" x14ac:dyDescent="0.25">
      <c r="B26" s="8" t="s">
        <v>0</v>
      </c>
      <c r="C26" s="52" t="s">
        <v>186</v>
      </c>
      <c r="D26" s="105">
        <v>1</v>
      </c>
      <c r="E26" s="41" t="s">
        <v>224</v>
      </c>
      <c r="G26" s="84">
        <f>'Blue AirwayIntubation Bag'!F21</f>
        <v>165</v>
      </c>
    </row>
    <row r="27" spans="1:7" x14ac:dyDescent="0.25">
      <c r="B27" s="8" t="s">
        <v>0</v>
      </c>
      <c r="C27" s="12" t="s">
        <v>345</v>
      </c>
      <c r="D27" s="109" t="s">
        <v>15</v>
      </c>
      <c r="E27" s="41" t="s">
        <v>224</v>
      </c>
      <c r="G27" s="84">
        <v>0</v>
      </c>
    </row>
    <row r="28" spans="1:7" x14ac:dyDescent="0.25">
      <c r="B28" s="8" t="s">
        <v>0</v>
      </c>
      <c r="C28" s="12" t="s">
        <v>17</v>
      </c>
      <c r="D28" s="107">
        <v>1</v>
      </c>
      <c r="E28" s="41" t="s">
        <v>224</v>
      </c>
      <c r="G28" s="84">
        <v>10</v>
      </c>
    </row>
    <row r="29" spans="1:7" x14ac:dyDescent="0.25">
      <c r="B29" s="8" t="s">
        <v>0</v>
      </c>
      <c r="C29" s="12" t="s">
        <v>18</v>
      </c>
      <c r="D29" s="107">
        <v>1</v>
      </c>
      <c r="E29" s="41" t="s">
        <v>224</v>
      </c>
      <c r="G29" s="84">
        <v>10</v>
      </c>
    </row>
    <row r="30" spans="1:7" x14ac:dyDescent="0.25">
      <c r="B30" s="8" t="s">
        <v>0</v>
      </c>
      <c r="C30" s="12" t="s">
        <v>19</v>
      </c>
      <c r="D30" s="107">
        <v>1</v>
      </c>
      <c r="E30" s="41" t="s">
        <v>224</v>
      </c>
      <c r="G30" s="84">
        <v>10</v>
      </c>
    </row>
    <row r="31" spans="1:7" x14ac:dyDescent="0.25">
      <c r="B31" s="8" t="s">
        <v>0</v>
      </c>
      <c r="C31" s="12" t="s">
        <v>20</v>
      </c>
      <c r="D31" s="107">
        <v>1</v>
      </c>
      <c r="E31" s="41" t="s">
        <v>224</v>
      </c>
      <c r="G31" s="84">
        <v>10</v>
      </c>
    </row>
    <row r="32" spans="1:7" x14ac:dyDescent="0.25">
      <c r="B32" s="8" t="s">
        <v>0</v>
      </c>
      <c r="C32" s="12" t="s">
        <v>21</v>
      </c>
      <c r="D32" s="107">
        <v>1</v>
      </c>
      <c r="E32" s="41" t="s">
        <v>224</v>
      </c>
      <c r="G32" s="84">
        <v>10</v>
      </c>
    </row>
    <row r="33" spans="2:7" x14ac:dyDescent="0.25">
      <c r="B33" s="8" t="s">
        <v>0</v>
      </c>
      <c r="C33" s="12" t="s">
        <v>22</v>
      </c>
      <c r="D33" s="107">
        <v>1</v>
      </c>
      <c r="E33" s="41" t="s">
        <v>224</v>
      </c>
      <c r="G33" s="84">
        <v>10</v>
      </c>
    </row>
    <row r="34" spans="2:7" x14ac:dyDescent="0.25">
      <c r="B34" s="8" t="s">
        <v>0</v>
      </c>
      <c r="C34" s="12" t="s">
        <v>23</v>
      </c>
      <c r="D34" s="107">
        <v>1</v>
      </c>
      <c r="E34" s="41" t="s">
        <v>224</v>
      </c>
      <c r="G34" s="84">
        <v>10</v>
      </c>
    </row>
    <row r="35" spans="2:7" x14ac:dyDescent="0.25">
      <c r="B35" s="8" t="s">
        <v>0</v>
      </c>
      <c r="C35" s="15" t="s">
        <v>28</v>
      </c>
      <c r="D35" s="40">
        <v>1</v>
      </c>
      <c r="E35" s="40" t="s">
        <v>224</v>
      </c>
      <c r="F35" s="40"/>
      <c r="G35" s="84">
        <v>2550</v>
      </c>
    </row>
    <row r="36" spans="2:7" x14ac:dyDescent="0.25">
      <c r="B36" s="8" t="s">
        <v>0</v>
      </c>
      <c r="C36" s="4" t="s">
        <v>179</v>
      </c>
      <c r="D36" s="39">
        <v>1</v>
      </c>
      <c r="E36" s="39" t="s">
        <v>224</v>
      </c>
      <c r="F36" s="39" t="s">
        <v>180</v>
      </c>
      <c r="G36" s="84" t="s">
        <v>313</v>
      </c>
    </row>
    <row r="37" spans="2:7" x14ac:dyDescent="0.25">
      <c r="B37" s="8" t="s">
        <v>0</v>
      </c>
      <c r="C37" s="12" t="s">
        <v>29</v>
      </c>
      <c r="D37" s="41">
        <v>1</v>
      </c>
      <c r="E37" s="39" t="s">
        <v>224</v>
      </c>
      <c r="G37" s="84" t="s">
        <v>313</v>
      </c>
    </row>
    <row r="38" spans="2:7" x14ac:dyDescent="0.25">
      <c r="B38" s="8" t="s">
        <v>0</v>
      </c>
      <c r="C38" s="15" t="s">
        <v>30</v>
      </c>
      <c r="D38" s="40">
        <v>1</v>
      </c>
      <c r="E38" s="39" t="s">
        <v>224</v>
      </c>
      <c r="F38" s="40"/>
      <c r="G38" s="84">
        <v>1</v>
      </c>
    </row>
    <row r="39" spans="2:7" x14ac:dyDescent="0.25">
      <c r="B39" s="8" t="s">
        <v>0</v>
      </c>
      <c r="C39" s="12" t="s">
        <v>31</v>
      </c>
      <c r="D39" s="41">
        <v>4</v>
      </c>
      <c r="E39" s="39" t="s">
        <v>224</v>
      </c>
      <c r="G39" s="84">
        <v>0.5</v>
      </c>
    </row>
    <row r="40" spans="2:7" x14ac:dyDescent="0.25">
      <c r="B40" s="8" t="s">
        <v>0</v>
      </c>
      <c r="C40" s="16" t="s">
        <v>32</v>
      </c>
      <c r="D40" s="42">
        <v>1</v>
      </c>
      <c r="E40" s="39" t="s">
        <v>224</v>
      </c>
      <c r="F40" s="42"/>
      <c r="G40" s="84">
        <v>0.5</v>
      </c>
    </row>
    <row r="41" spans="2:7" x14ac:dyDescent="0.25">
      <c r="B41" s="8" t="s">
        <v>0</v>
      </c>
      <c r="C41" s="16" t="s">
        <v>33</v>
      </c>
      <c r="D41" s="42">
        <v>1</v>
      </c>
      <c r="E41" s="39" t="s">
        <v>224</v>
      </c>
      <c r="F41" s="42"/>
      <c r="G41" s="84">
        <v>15</v>
      </c>
    </row>
    <row r="42" spans="2:7" x14ac:dyDescent="0.25">
      <c r="B42" s="8" t="s">
        <v>0</v>
      </c>
      <c r="C42" s="16" t="s">
        <v>34</v>
      </c>
      <c r="D42" s="42">
        <v>1</v>
      </c>
      <c r="E42" s="39" t="s">
        <v>224</v>
      </c>
      <c r="F42" s="42"/>
      <c r="G42" s="84">
        <v>5</v>
      </c>
    </row>
    <row r="43" spans="2:7" x14ac:dyDescent="0.25">
      <c r="B43" s="8" t="s">
        <v>0</v>
      </c>
      <c r="C43" s="16" t="s">
        <v>35</v>
      </c>
      <c r="D43" s="42">
        <v>1</v>
      </c>
      <c r="E43" s="39" t="s">
        <v>224</v>
      </c>
      <c r="F43" s="42"/>
      <c r="G43" s="84">
        <v>2</v>
      </c>
    </row>
    <row r="44" spans="2:7" x14ac:dyDescent="0.25">
      <c r="B44" s="8" t="s">
        <v>0</v>
      </c>
      <c r="C44" s="16" t="s">
        <v>36</v>
      </c>
      <c r="D44" s="42">
        <v>4</v>
      </c>
      <c r="E44" s="39" t="s">
        <v>224</v>
      </c>
      <c r="F44" s="42"/>
      <c r="G44" s="84">
        <v>1</v>
      </c>
    </row>
    <row r="45" spans="2:7" x14ac:dyDescent="0.25">
      <c r="B45" s="8" t="s">
        <v>0</v>
      </c>
      <c r="C45" s="15" t="s">
        <v>264</v>
      </c>
      <c r="D45" s="108" t="s">
        <v>15</v>
      </c>
      <c r="E45" s="40" t="s">
        <v>265</v>
      </c>
      <c r="F45" s="40" t="s">
        <v>314</v>
      </c>
      <c r="G45" s="84">
        <v>100</v>
      </c>
    </row>
    <row r="46" spans="2:7" x14ac:dyDescent="0.25">
      <c r="B46" s="8" t="s">
        <v>0</v>
      </c>
      <c r="C46" s="12" t="s">
        <v>37</v>
      </c>
      <c r="D46" s="41">
        <v>2</v>
      </c>
      <c r="E46" s="41" t="s">
        <v>265</v>
      </c>
      <c r="G46" s="84" t="s">
        <v>313</v>
      </c>
    </row>
    <row r="47" spans="2:7" x14ac:dyDescent="0.25">
      <c r="B47" s="8" t="s">
        <v>0</v>
      </c>
      <c r="C47" s="12" t="s">
        <v>38</v>
      </c>
      <c r="D47" s="41">
        <v>2</v>
      </c>
      <c r="E47" s="41" t="s">
        <v>265</v>
      </c>
      <c r="G47" s="84" t="s">
        <v>313</v>
      </c>
    </row>
    <row r="48" spans="2:7" x14ac:dyDescent="0.25">
      <c r="B48" s="8" t="s">
        <v>0</v>
      </c>
      <c r="C48" s="12" t="s">
        <v>39</v>
      </c>
      <c r="D48" s="41">
        <v>2</v>
      </c>
      <c r="E48" s="41" t="s">
        <v>265</v>
      </c>
      <c r="G48" s="84" t="s">
        <v>313</v>
      </c>
    </row>
    <row r="49" spans="2:8" x14ac:dyDescent="0.25">
      <c r="B49" s="8" t="s">
        <v>0</v>
      </c>
      <c r="C49" s="15" t="s">
        <v>40</v>
      </c>
      <c r="D49" s="40">
        <v>1</v>
      </c>
      <c r="E49" s="40" t="s">
        <v>181</v>
      </c>
      <c r="F49" s="40"/>
      <c r="G49" s="84">
        <v>20</v>
      </c>
    </row>
    <row r="50" spans="2:8" s="56" customFormat="1" x14ac:dyDescent="0.25">
      <c r="B50" s="8" t="s">
        <v>0</v>
      </c>
      <c r="C50" s="53" t="s">
        <v>192</v>
      </c>
      <c r="D50" s="57">
        <v>2</v>
      </c>
      <c r="E50" s="57" t="s">
        <v>181</v>
      </c>
      <c r="F50" s="57"/>
      <c r="G50" s="84">
        <v>30</v>
      </c>
      <c r="H50" s="129"/>
    </row>
    <row r="51" spans="2:8" s="54" customFormat="1" x14ac:dyDescent="0.25">
      <c r="B51" s="8" t="s">
        <v>0</v>
      </c>
      <c r="C51" s="55" t="s">
        <v>319</v>
      </c>
      <c r="D51" s="40">
        <v>1</v>
      </c>
      <c r="E51" s="40" t="s">
        <v>224</v>
      </c>
      <c r="F51" s="40" t="s">
        <v>223</v>
      </c>
      <c r="G51" s="85">
        <f>'Blue EMS Bag'!F33</f>
        <v>461.7</v>
      </c>
      <c r="H51" s="130"/>
    </row>
    <row r="52" spans="2:8" s="54" customFormat="1" x14ac:dyDescent="0.25">
      <c r="B52" s="8" t="s">
        <v>0</v>
      </c>
      <c r="C52" s="55" t="s">
        <v>225</v>
      </c>
      <c r="D52" s="40">
        <v>1</v>
      </c>
      <c r="E52" s="40" t="s">
        <v>181</v>
      </c>
      <c r="F52" s="40" t="s">
        <v>223</v>
      </c>
      <c r="G52" s="85">
        <f>'Black medical bag'!F44</f>
        <v>483.4</v>
      </c>
      <c r="H52" s="130"/>
    </row>
    <row r="53" spans="2:8" x14ac:dyDescent="0.25">
      <c r="B53" s="8" t="s">
        <v>0</v>
      </c>
      <c r="C53" s="12" t="s">
        <v>41</v>
      </c>
      <c r="D53" s="41">
        <v>3</v>
      </c>
      <c r="E53" s="41" t="s">
        <v>224</v>
      </c>
      <c r="G53" s="84">
        <v>200</v>
      </c>
    </row>
    <row r="54" spans="2:8" x14ac:dyDescent="0.25">
      <c r="B54" s="8" t="s">
        <v>0</v>
      </c>
      <c r="C54" s="12" t="s">
        <v>42</v>
      </c>
      <c r="D54" s="41">
        <v>1</v>
      </c>
      <c r="E54" s="41" t="s">
        <v>224</v>
      </c>
      <c r="G54" s="84">
        <v>200</v>
      </c>
    </row>
    <row r="55" spans="2:8" x14ac:dyDescent="0.25">
      <c r="B55" s="8" t="s">
        <v>0</v>
      </c>
      <c r="C55" s="12" t="s">
        <v>116</v>
      </c>
      <c r="D55" s="41">
        <v>1</v>
      </c>
      <c r="E55" s="41" t="s">
        <v>265</v>
      </c>
      <c r="F55" s="41" t="s">
        <v>336</v>
      </c>
      <c r="G55" s="84">
        <v>75</v>
      </c>
    </row>
    <row r="56" spans="2:8" x14ac:dyDescent="0.25">
      <c r="B56" s="8" t="s">
        <v>0</v>
      </c>
      <c r="C56" s="12" t="s">
        <v>117</v>
      </c>
      <c r="D56" s="107">
        <v>1</v>
      </c>
      <c r="E56" s="41" t="s">
        <v>265</v>
      </c>
      <c r="G56" s="84">
        <v>59</v>
      </c>
    </row>
    <row r="57" spans="2:8" x14ac:dyDescent="0.25">
      <c r="B57" s="8" t="s">
        <v>0</v>
      </c>
      <c r="C57" s="12" t="s">
        <v>118</v>
      </c>
      <c r="D57" s="41">
        <v>1</v>
      </c>
      <c r="F57" s="41" t="s">
        <v>336</v>
      </c>
      <c r="G57" s="84">
        <v>39.99</v>
      </c>
    </row>
    <row r="58" spans="2:8" x14ac:dyDescent="0.25">
      <c r="B58" s="8" t="s">
        <v>0</v>
      </c>
      <c r="C58" s="12" t="s">
        <v>292</v>
      </c>
      <c r="D58" s="41">
        <v>20</v>
      </c>
      <c r="E58" s="41" t="s">
        <v>181</v>
      </c>
    </row>
    <row r="60" spans="2:8" x14ac:dyDescent="0.25">
      <c r="B60" s="13" t="s">
        <v>43</v>
      </c>
      <c r="C60" s="4" t="s">
        <v>167</v>
      </c>
      <c r="D60" s="37">
        <v>1</v>
      </c>
      <c r="E60" s="39" t="s">
        <v>172</v>
      </c>
      <c r="F60" s="39" t="s">
        <v>173</v>
      </c>
      <c r="G60" s="81">
        <v>150</v>
      </c>
    </row>
    <row r="61" spans="2:8" x14ac:dyDescent="0.25">
      <c r="B61" s="13" t="s">
        <v>43</v>
      </c>
      <c r="C61" s="4" t="s">
        <v>171</v>
      </c>
      <c r="D61" s="37">
        <v>1</v>
      </c>
      <c r="E61" s="39" t="s">
        <v>169</v>
      </c>
      <c r="F61" s="39" t="s">
        <v>174</v>
      </c>
      <c r="G61" s="83" t="s">
        <v>313</v>
      </c>
    </row>
    <row r="62" spans="2:8" x14ac:dyDescent="0.25">
      <c r="B62" s="13" t="s">
        <v>43</v>
      </c>
      <c r="C62" s="4" t="s">
        <v>168</v>
      </c>
      <c r="D62" s="37">
        <v>1</v>
      </c>
      <c r="E62" s="39" t="s">
        <v>169</v>
      </c>
      <c r="F62" s="39" t="s">
        <v>174</v>
      </c>
      <c r="G62" s="83" t="s">
        <v>313</v>
      </c>
    </row>
    <row r="63" spans="2:8" x14ac:dyDescent="0.25">
      <c r="B63" s="13" t="s">
        <v>43</v>
      </c>
      <c r="C63" s="2" t="s">
        <v>44</v>
      </c>
      <c r="D63" s="39" t="s">
        <v>158</v>
      </c>
      <c r="E63" s="39" t="s">
        <v>157</v>
      </c>
      <c r="F63" s="39" t="s">
        <v>370</v>
      </c>
      <c r="G63" s="81">
        <v>714</v>
      </c>
    </row>
    <row r="64" spans="2:8" x14ac:dyDescent="0.25">
      <c r="B64" s="13" t="s">
        <v>43</v>
      </c>
      <c r="C64" s="2" t="s">
        <v>45</v>
      </c>
      <c r="D64" s="37">
        <v>4</v>
      </c>
      <c r="E64" s="39" t="s">
        <v>157</v>
      </c>
      <c r="F64" s="37"/>
      <c r="G64" s="81">
        <v>40</v>
      </c>
    </row>
    <row r="65" spans="2:7" x14ac:dyDescent="0.25">
      <c r="B65" s="13" t="s">
        <v>43</v>
      </c>
      <c r="C65" s="2" t="s">
        <v>46</v>
      </c>
      <c r="D65" s="37">
        <v>1</v>
      </c>
      <c r="E65" s="39" t="s">
        <v>157</v>
      </c>
      <c r="F65" s="37"/>
      <c r="G65" s="81">
        <v>10</v>
      </c>
    </row>
    <row r="66" spans="2:7" x14ac:dyDescent="0.25">
      <c r="B66" s="13" t="s">
        <v>43</v>
      </c>
      <c r="C66" s="2" t="s">
        <v>47</v>
      </c>
      <c r="D66" s="37">
        <v>1</v>
      </c>
      <c r="E66" s="39" t="s">
        <v>149</v>
      </c>
      <c r="F66" s="37"/>
      <c r="G66" s="81">
        <v>20</v>
      </c>
    </row>
    <row r="67" spans="2:7" x14ac:dyDescent="0.25">
      <c r="B67" s="13" t="s">
        <v>43</v>
      </c>
      <c r="C67" s="2" t="s">
        <v>48</v>
      </c>
      <c r="D67" s="37">
        <v>1</v>
      </c>
      <c r="E67" s="39" t="s">
        <v>148</v>
      </c>
      <c r="F67" s="37"/>
      <c r="G67" s="81">
        <v>8000</v>
      </c>
    </row>
    <row r="68" spans="2:7" x14ac:dyDescent="0.25">
      <c r="B68" s="13" t="s">
        <v>43</v>
      </c>
      <c r="C68" s="10" t="s">
        <v>142</v>
      </c>
      <c r="D68" s="37">
        <v>1</v>
      </c>
      <c r="E68" s="39" t="s">
        <v>140</v>
      </c>
      <c r="F68" s="37"/>
      <c r="G68" s="81">
        <v>10</v>
      </c>
    </row>
    <row r="69" spans="2:7" x14ac:dyDescent="0.25">
      <c r="B69" s="13" t="s">
        <v>43</v>
      </c>
      <c r="C69" s="31" t="s">
        <v>143</v>
      </c>
      <c r="D69" s="37">
        <v>2</v>
      </c>
      <c r="E69" s="39" t="s">
        <v>140</v>
      </c>
      <c r="F69" s="37"/>
      <c r="G69" s="81">
        <v>120</v>
      </c>
    </row>
    <row r="70" spans="2:7" x14ac:dyDescent="0.25">
      <c r="B70" s="13" t="s">
        <v>43</v>
      </c>
      <c r="C70" s="31" t="s">
        <v>144</v>
      </c>
      <c r="D70" s="37">
        <v>2</v>
      </c>
      <c r="E70" s="39" t="s">
        <v>140</v>
      </c>
      <c r="F70" s="37"/>
      <c r="G70" s="81">
        <v>5</v>
      </c>
    </row>
    <row r="71" spans="2:7" x14ac:dyDescent="0.25">
      <c r="B71" s="13" t="s">
        <v>43</v>
      </c>
      <c r="C71" s="31" t="s">
        <v>145</v>
      </c>
      <c r="D71" s="37">
        <v>2</v>
      </c>
      <c r="E71" s="39" t="s">
        <v>140</v>
      </c>
      <c r="F71" s="37"/>
      <c r="G71" s="81">
        <v>25</v>
      </c>
    </row>
    <row r="72" spans="2:7" x14ac:dyDescent="0.25">
      <c r="B72" s="13" t="s">
        <v>43</v>
      </c>
      <c r="C72" s="31" t="s">
        <v>146</v>
      </c>
      <c r="D72" s="39" t="s">
        <v>11</v>
      </c>
      <c r="E72" s="39" t="s">
        <v>140</v>
      </c>
      <c r="F72" s="37"/>
      <c r="G72" s="81">
        <v>36</v>
      </c>
    </row>
    <row r="73" spans="2:7" x14ac:dyDescent="0.25">
      <c r="B73" s="13" t="s">
        <v>43</v>
      </c>
      <c r="C73" s="31" t="s">
        <v>151</v>
      </c>
      <c r="D73" s="39">
        <v>7</v>
      </c>
      <c r="E73" s="39" t="s">
        <v>140</v>
      </c>
      <c r="F73" s="37"/>
      <c r="G73" s="81">
        <v>15</v>
      </c>
    </row>
    <row r="74" spans="2:7" x14ac:dyDescent="0.25">
      <c r="B74" s="13" t="s">
        <v>43</v>
      </c>
      <c r="C74" s="17" t="s">
        <v>49</v>
      </c>
      <c r="D74" s="110">
        <v>1</v>
      </c>
      <c r="E74" s="43" t="s">
        <v>177</v>
      </c>
      <c r="F74" s="43"/>
      <c r="G74" s="81">
        <v>3</v>
      </c>
    </row>
    <row r="75" spans="2:7" x14ac:dyDescent="0.25">
      <c r="B75" s="13" t="s">
        <v>43</v>
      </c>
      <c r="C75" s="2" t="s">
        <v>50</v>
      </c>
      <c r="D75" s="37">
        <v>1</v>
      </c>
      <c r="E75" s="39" t="s">
        <v>149</v>
      </c>
      <c r="F75" s="37"/>
      <c r="G75" s="81">
        <v>1000</v>
      </c>
    </row>
    <row r="76" spans="2:7" x14ac:dyDescent="0.25">
      <c r="B76" s="13" t="s">
        <v>43</v>
      </c>
      <c r="C76" s="4" t="s">
        <v>51</v>
      </c>
      <c r="D76" s="39">
        <v>1</v>
      </c>
      <c r="E76" s="39" t="s">
        <v>149</v>
      </c>
      <c r="F76" s="39"/>
      <c r="G76" s="81">
        <v>30</v>
      </c>
    </row>
    <row r="77" spans="2:7" x14ac:dyDescent="0.25">
      <c r="B77" s="13" t="s">
        <v>43</v>
      </c>
      <c r="C77" s="4" t="s">
        <v>150</v>
      </c>
      <c r="D77" s="39">
        <v>1</v>
      </c>
      <c r="E77" s="39" t="s">
        <v>149</v>
      </c>
      <c r="F77" s="39"/>
      <c r="G77" s="81">
        <v>30</v>
      </c>
    </row>
    <row r="78" spans="2:7" x14ac:dyDescent="0.25">
      <c r="B78" s="13" t="s">
        <v>43</v>
      </c>
      <c r="C78" s="2" t="s">
        <v>52</v>
      </c>
      <c r="D78" s="37">
        <v>1</v>
      </c>
      <c r="E78" s="39" t="s">
        <v>149</v>
      </c>
      <c r="F78" s="37"/>
      <c r="G78" s="81">
        <v>100</v>
      </c>
    </row>
    <row r="79" spans="2:7" x14ac:dyDescent="0.25">
      <c r="B79" s="13" t="s">
        <v>43</v>
      </c>
      <c r="C79" s="2" t="s">
        <v>53</v>
      </c>
      <c r="D79" s="37">
        <v>1</v>
      </c>
      <c r="E79" s="39" t="s">
        <v>284</v>
      </c>
      <c r="F79" s="37"/>
      <c r="G79" s="81">
        <v>150</v>
      </c>
    </row>
    <row r="80" spans="2:7" x14ac:dyDescent="0.25">
      <c r="B80" s="13" t="s">
        <v>43</v>
      </c>
      <c r="C80" s="4" t="s">
        <v>132</v>
      </c>
      <c r="D80" s="37">
        <v>4</v>
      </c>
      <c r="E80" s="39" t="s">
        <v>265</v>
      </c>
      <c r="F80" s="37"/>
      <c r="G80" s="81">
        <v>60</v>
      </c>
    </row>
    <row r="81" spans="2:8" x14ac:dyDescent="0.25">
      <c r="B81" s="13" t="s">
        <v>43</v>
      </c>
      <c r="C81" s="4" t="s">
        <v>133</v>
      </c>
      <c r="D81" s="37">
        <v>2</v>
      </c>
      <c r="E81" s="39" t="s">
        <v>265</v>
      </c>
      <c r="F81" s="37"/>
      <c r="G81" s="81">
        <v>40</v>
      </c>
    </row>
    <row r="82" spans="2:8" x14ac:dyDescent="0.25">
      <c r="B82" s="13" t="s">
        <v>43</v>
      </c>
      <c r="C82" s="4" t="s">
        <v>165</v>
      </c>
      <c r="D82" s="37">
        <v>1</v>
      </c>
      <c r="E82" s="39" t="s">
        <v>169</v>
      </c>
      <c r="F82" s="37"/>
      <c r="G82" s="81">
        <v>20</v>
      </c>
    </row>
    <row r="83" spans="2:8" x14ac:dyDescent="0.25">
      <c r="B83" s="13" t="s">
        <v>43</v>
      </c>
      <c r="C83" s="4" t="s">
        <v>166</v>
      </c>
      <c r="D83" s="37">
        <v>15</v>
      </c>
      <c r="E83" s="39" t="s">
        <v>162</v>
      </c>
      <c r="F83" s="37"/>
      <c r="G83" s="81">
        <v>80</v>
      </c>
    </row>
    <row r="85" spans="2:8" s="12" customFormat="1" x14ac:dyDescent="0.25">
      <c r="B85" s="7" t="s">
        <v>54</v>
      </c>
      <c r="C85" s="4" t="s">
        <v>302</v>
      </c>
      <c r="D85" s="37">
        <v>1</v>
      </c>
      <c r="E85" s="39" t="s">
        <v>294</v>
      </c>
      <c r="F85" s="37"/>
      <c r="G85" s="81">
        <v>700</v>
      </c>
      <c r="H85" s="41"/>
    </row>
    <row r="86" spans="2:8" s="12" customFormat="1" x14ac:dyDescent="0.25">
      <c r="B86" s="7" t="s">
        <v>54</v>
      </c>
      <c r="C86" s="4" t="s">
        <v>301</v>
      </c>
      <c r="D86" s="37">
        <v>1</v>
      </c>
      <c r="E86" s="39" t="s">
        <v>268</v>
      </c>
      <c r="F86" s="37"/>
      <c r="G86" s="81">
        <v>800</v>
      </c>
      <c r="H86" s="41"/>
    </row>
    <row r="87" spans="2:8" s="12" customFormat="1" x14ac:dyDescent="0.25">
      <c r="B87" s="7" t="s">
        <v>54</v>
      </c>
      <c r="C87" s="4" t="s">
        <v>299</v>
      </c>
      <c r="D87" s="37">
        <v>1</v>
      </c>
      <c r="E87" s="39" t="s">
        <v>294</v>
      </c>
      <c r="F87" s="37"/>
      <c r="G87" s="81">
        <v>175</v>
      </c>
      <c r="H87" s="41"/>
    </row>
    <row r="88" spans="2:8" s="12" customFormat="1" x14ac:dyDescent="0.25">
      <c r="B88" s="7" t="s">
        <v>54</v>
      </c>
      <c r="C88" s="4" t="s">
        <v>300</v>
      </c>
      <c r="D88" s="37">
        <v>1</v>
      </c>
      <c r="E88" s="39" t="s">
        <v>294</v>
      </c>
      <c r="F88" s="37"/>
      <c r="G88" s="81">
        <v>175</v>
      </c>
      <c r="H88" s="41"/>
    </row>
    <row r="89" spans="2:8" s="12" customFormat="1" x14ac:dyDescent="0.25">
      <c r="B89" s="7" t="s">
        <v>54</v>
      </c>
      <c r="C89" s="4" t="s">
        <v>334</v>
      </c>
      <c r="D89" s="37">
        <v>1</v>
      </c>
      <c r="E89" s="39" t="s">
        <v>138</v>
      </c>
      <c r="F89" s="37"/>
      <c r="G89" s="81">
        <v>0</v>
      </c>
      <c r="H89" s="41"/>
    </row>
    <row r="90" spans="2:8" s="12" customFormat="1" x14ac:dyDescent="0.25">
      <c r="B90" s="7" t="s">
        <v>54</v>
      </c>
      <c r="C90" s="31" t="s">
        <v>335</v>
      </c>
      <c r="D90" s="37">
        <v>1</v>
      </c>
      <c r="E90" s="39" t="s">
        <v>138</v>
      </c>
      <c r="F90" s="37"/>
      <c r="G90" s="81">
        <v>100</v>
      </c>
      <c r="H90" s="41"/>
    </row>
    <row r="91" spans="2:8" s="12" customFormat="1" x14ac:dyDescent="0.25">
      <c r="B91" s="7" t="s">
        <v>54</v>
      </c>
      <c r="C91" s="31" t="s">
        <v>170</v>
      </c>
      <c r="D91" s="37">
        <v>1</v>
      </c>
      <c r="E91" s="39" t="s">
        <v>138</v>
      </c>
      <c r="F91" s="37"/>
      <c r="G91" s="81">
        <v>25</v>
      </c>
      <c r="H91" s="41"/>
    </row>
    <row r="92" spans="2:8" s="52" customFormat="1" x14ac:dyDescent="0.25">
      <c r="B92" s="7" t="s">
        <v>54</v>
      </c>
      <c r="C92" s="30" t="s">
        <v>303</v>
      </c>
      <c r="D92" s="62">
        <v>1</v>
      </c>
      <c r="E92" s="36" t="s">
        <v>268</v>
      </c>
      <c r="F92" s="36"/>
      <c r="G92" s="80">
        <v>5</v>
      </c>
      <c r="H92" s="62"/>
    </row>
    <row r="93" spans="2:8" s="12" customFormat="1" x14ac:dyDescent="0.25">
      <c r="B93" s="7" t="s">
        <v>54</v>
      </c>
      <c r="C93" s="31" t="s">
        <v>305</v>
      </c>
      <c r="D93" s="41">
        <v>1</v>
      </c>
      <c r="E93" s="39" t="s">
        <v>268</v>
      </c>
      <c r="F93" s="39"/>
      <c r="G93" s="81">
        <v>25</v>
      </c>
      <c r="H93" s="41"/>
    </row>
    <row r="94" spans="2:8" s="12" customFormat="1" x14ac:dyDescent="0.25">
      <c r="B94" s="7" t="s">
        <v>54</v>
      </c>
      <c r="C94" s="31" t="s">
        <v>306</v>
      </c>
      <c r="D94" s="37">
        <v>1</v>
      </c>
      <c r="E94" s="39" t="s">
        <v>268</v>
      </c>
      <c r="F94" s="39" t="s">
        <v>304</v>
      </c>
      <c r="G94" s="81">
        <v>100</v>
      </c>
      <c r="H94" s="41"/>
    </row>
    <row r="95" spans="2:8" s="12" customFormat="1" x14ac:dyDescent="0.25">
      <c r="B95" s="7" t="s">
        <v>54</v>
      </c>
      <c r="C95" s="31" t="s">
        <v>307</v>
      </c>
      <c r="D95" s="37">
        <v>1</v>
      </c>
      <c r="E95" s="39" t="s">
        <v>268</v>
      </c>
      <c r="F95" s="39" t="s">
        <v>304</v>
      </c>
      <c r="G95" s="81">
        <v>125</v>
      </c>
      <c r="H95" s="41"/>
    </row>
    <row r="96" spans="2:8" s="12" customFormat="1" x14ac:dyDescent="0.25">
      <c r="B96" s="7" t="s">
        <v>54</v>
      </c>
      <c r="C96" s="31" t="s">
        <v>308</v>
      </c>
      <c r="D96" s="41">
        <v>1</v>
      </c>
      <c r="E96" s="39" t="s">
        <v>268</v>
      </c>
      <c r="F96" s="39"/>
      <c r="G96" s="81">
        <v>1</v>
      </c>
      <c r="H96" s="41"/>
    </row>
    <row r="97" spans="2:8" s="12" customFormat="1" x14ac:dyDescent="0.25">
      <c r="B97" s="7" t="s">
        <v>54</v>
      </c>
      <c r="C97" s="31" t="s">
        <v>309</v>
      </c>
      <c r="D97" s="41">
        <v>1</v>
      </c>
      <c r="E97" s="39" t="s">
        <v>268</v>
      </c>
      <c r="F97" s="39"/>
      <c r="G97" s="81">
        <v>5</v>
      </c>
      <c r="H97" s="41"/>
    </row>
    <row r="98" spans="2:8" s="12" customFormat="1" x14ac:dyDescent="0.25">
      <c r="B98" s="7" t="s">
        <v>54</v>
      </c>
      <c r="C98" s="31" t="s">
        <v>310</v>
      </c>
      <c r="D98" s="41">
        <v>5</v>
      </c>
      <c r="E98" s="39" t="s">
        <v>268</v>
      </c>
      <c r="F98" s="39"/>
      <c r="G98" s="81">
        <v>15</v>
      </c>
      <c r="H98" s="41"/>
    </row>
    <row r="99" spans="2:8" s="12" customFormat="1" x14ac:dyDescent="0.25">
      <c r="B99" s="7" t="s">
        <v>54</v>
      </c>
      <c r="C99" s="31" t="s">
        <v>311</v>
      </c>
      <c r="D99" s="41">
        <v>1</v>
      </c>
      <c r="E99" s="39" t="s">
        <v>268</v>
      </c>
      <c r="F99" s="39"/>
      <c r="G99" s="81">
        <v>25</v>
      </c>
      <c r="H99" s="41"/>
    </row>
    <row r="100" spans="2:8" x14ac:dyDescent="0.25">
      <c r="B100" s="7" t="s">
        <v>54</v>
      </c>
      <c r="C100" s="2" t="s">
        <v>55</v>
      </c>
      <c r="D100" s="111">
        <v>1</v>
      </c>
      <c r="E100" s="37"/>
      <c r="F100" s="37"/>
      <c r="G100" s="81">
        <v>100</v>
      </c>
    </row>
    <row r="101" spans="2:8" x14ac:dyDescent="0.25">
      <c r="B101" s="7" t="s">
        <v>54</v>
      </c>
      <c r="C101" s="2" t="s">
        <v>56</v>
      </c>
      <c r="D101" s="111">
        <v>1</v>
      </c>
      <c r="E101" s="37"/>
      <c r="F101" s="37"/>
      <c r="G101" s="81">
        <v>0</v>
      </c>
    </row>
    <row r="102" spans="2:8" x14ac:dyDescent="0.25">
      <c r="B102" s="7" t="s">
        <v>54</v>
      </c>
      <c r="C102" s="2" t="s">
        <v>57</v>
      </c>
      <c r="D102" s="111">
        <v>1</v>
      </c>
      <c r="E102" s="37"/>
      <c r="F102" s="37"/>
      <c r="G102" s="81">
        <v>35</v>
      </c>
    </row>
    <row r="103" spans="2:8" x14ac:dyDescent="0.25">
      <c r="B103" s="7" t="s">
        <v>54</v>
      </c>
      <c r="C103" s="2" t="s">
        <v>58</v>
      </c>
      <c r="D103" s="37">
        <v>1</v>
      </c>
      <c r="E103" s="39" t="s">
        <v>149</v>
      </c>
      <c r="F103" s="37"/>
      <c r="G103" s="81">
        <v>20</v>
      </c>
    </row>
    <row r="104" spans="2:8" x14ac:dyDescent="0.25">
      <c r="B104" s="7" t="s">
        <v>54</v>
      </c>
      <c r="C104" s="2" t="s">
        <v>59</v>
      </c>
      <c r="D104" s="37">
        <v>1</v>
      </c>
      <c r="E104" s="39" t="s">
        <v>149</v>
      </c>
      <c r="F104" s="37"/>
      <c r="G104" s="81">
        <v>25</v>
      </c>
    </row>
    <row r="105" spans="2:8" x14ac:dyDescent="0.25">
      <c r="B105" s="7" t="s">
        <v>54</v>
      </c>
      <c r="C105" s="2" t="s">
        <v>119</v>
      </c>
      <c r="D105" s="37">
        <v>0</v>
      </c>
      <c r="E105" s="51" t="s">
        <v>139</v>
      </c>
      <c r="F105" s="39" t="s">
        <v>333</v>
      </c>
      <c r="G105" s="81">
        <v>10000</v>
      </c>
    </row>
    <row r="106" spans="2:8" x14ac:dyDescent="0.25">
      <c r="B106" s="7" t="s">
        <v>54</v>
      </c>
      <c r="C106" s="2" t="s">
        <v>60</v>
      </c>
      <c r="D106" s="37">
        <v>1</v>
      </c>
      <c r="E106" s="39" t="s">
        <v>138</v>
      </c>
      <c r="F106" s="39" t="s">
        <v>191</v>
      </c>
      <c r="G106" s="81">
        <v>5430</v>
      </c>
    </row>
    <row r="108" spans="2:8" x14ac:dyDescent="0.25">
      <c r="B108" s="5" t="s">
        <v>61</v>
      </c>
      <c r="C108" s="2" t="s">
        <v>62</v>
      </c>
      <c r="D108" s="111">
        <v>5</v>
      </c>
      <c r="E108" s="39" t="s">
        <v>265</v>
      </c>
      <c r="F108" s="39" t="s">
        <v>336</v>
      </c>
      <c r="G108" s="81">
        <v>25</v>
      </c>
    </row>
    <row r="109" spans="2:8" x14ac:dyDescent="0.25">
      <c r="B109" s="5" t="s">
        <v>61</v>
      </c>
      <c r="C109" s="4" t="s">
        <v>141</v>
      </c>
      <c r="D109" s="37">
        <v>34</v>
      </c>
      <c r="E109" s="39" t="s">
        <v>140</v>
      </c>
      <c r="F109" s="37"/>
      <c r="G109" s="81">
        <v>200</v>
      </c>
    </row>
    <row r="110" spans="2:8" x14ac:dyDescent="0.25">
      <c r="B110" s="5" t="s">
        <v>61</v>
      </c>
      <c r="C110" s="2" t="s">
        <v>69</v>
      </c>
      <c r="D110" s="39" t="s">
        <v>11</v>
      </c>
      <c r="E110" s="51" t="s">
        <v>15</v>
      </c>
      <c r="F110" s="37"/>
      <c r="G110" s="81">
        <v>30</v>
      </c>
    </row>
    <row r="111" spans="2:8" x14ac:dyDescent="0.25">
      <c r="B111" s="5" t="s">
        <v>61</v>
      </c>
      <c r="C111" s="2" t="s">
        <v>70</v>
      </c>
      <c r="D111" s="39" t="s">
        <v>11</v>
      </c>
      <c r="E111" s="51" t="s">
        <v>15</v>
      </c>
      <c r="F111" s="37"/>
      <c r="G111" s="81">
        <v>50</v>
      </c>
    </row>
    <row r="113" spans="2:8" x14ac:dyDescent="0.25">
      <c r="B113" s="6" t="s">
        <v>63</v>
      </c>
      <c r="C113" s="12" t="s">
        <v>341</v>
      </c>
      <c r="D113" s="41">
        <v>1</v>
      </c>
      <c r="E113" s="41" t="s">
        <v>147</v>
      </c>
      <c r="F113" s="41" t="s">
        <v>340</v>
      </c>
      <c r="G113" s="84">
        <f>'Radio Box 1'!F15</f>
        <v>6731</v>
      </c>
    </row>
    <row r="114" spans="2:8" x14ac:dyDescent="0.25">
      <c r="B114" s="6" t="s">
        <v>63</v>
      </c>
      <c r="C114" s="98" t="s">
        <v>342</v>
      </c>
      <c r="D114" s="41">
        <v>1</v>
      </c>
      <c r="E114" s="41" t="s">
        <v>268</v>
      </c>
      <c r="F114" s="41" t="s">
        <v>343</v>
      </c>
      <c r="G114" s="84">
        <f>'Radio Box 2'!F19</f>
        <v>1194</v>
      </c>
    </row>
    <row r="115" spans="2:8" x14ac:dyDescent="0.25">
      <c r="B115" s="6" t="s">
        <v>63</v>
      </c>
      <c r="C115" t="s">
        <v>349</v>
      </c>
      <c r="D115" s="41">
        <v>1</v>
      </c>
      <c r="E115" s="41" t="s">
        <v>15</v>
      </c>
      <c r="F115" s="41" t="s">
        <v>368</v>
      </c>
      <c r="G115" s="84">
        <f>D115*300</f>
        <v>300</v>
      </c>
      <c r="H115" s="105">
        <v>1</v>
      </c>
    </row>
    <row r="116" spans="2:8" s="54" customFormat="1" x14ac:dyDescent="0.25">
      <c r="B116" s="6" t="s">
        <v>63</v>
      </c>
      <c r="C116" s="10" t="s">
        <v>293</v>
      </c>
      <c r="D116" s="36">
        <v>1</v>
      </c>
      <c r="E116" s="36" t="s">
        <v>294</v>
      </c>
      <c r="F116" s="36"/>
      <c r="G116" s="80">
        <v>5</v>
      </c>
      <c r="H116" s="130"/>
    </row>
    <row r="117" spans="2:8" x14ac:dyDescent="0.25">
      <c r="B117" s="6" t="s">
        <v>63</v>
      </c>
      <c r="C117" s="31" t="s">
        <v>295</v>
      </c>
      <c r="D117" s="37">
        <v>1</v>
      </c>
      <c r="E117" s="36" t="s">
        <v>294</v>
      </c>
      <c r="F117" s="37"/>
      <c r="G117" s="81">
        <v>300</v>
      </c>
    </row>
    <row r="118" spans="2:8" x14ac:dyDescent="0.25">
      <c r="B118" s="6" t="s">
        <v>63</v>
      </c>
      <c r="C118" s="31" t="s">
        <v>296</v>
      </c>
      <c r="D118" s="37">
        <v>1</v>
      </c>
      <c r="E118" s="36" t="s">
        <v>294</v>
      </c>
      <c r="F118" s="37"/>
      <c r="G118" s="81">
        <v>200</v>
      </c>
    </row>
    <row r="119" spans="2:8" x14ac:dyDescent="0.25">
      <c r="B119" s="6" t="s">
        <v>63</v>
      </c>
      <c r="C119" s="31" t="s">
        <v>297</v>
      </c>
      <c r="D119" s="37">
        <v>2</v>
      </c>
      <c r="E119" s="36" t="s">
        <v>294</v>
      </c>
      <c r="F119" s="37"/>
      <c r="G119" s="81">
        <v>50</v>
      </c>
    </row>
    <row r="120" spans="2:8" x14ac:dyDescent="0.25">
      <c r="B120" s="6" t="s">
        <v>63</v>
      </c>
      <c r="C120" s="31" t="s">
        <v>298</v>
      </c>
      <c r="D120" s="37">
        <v>1</v>
      </c>
      <c r="E120" s="36" t="s">
        <v>294</v>
      </c>
      <c r="F120" s="37"/>
      <c r="G120" s="81">
        <v>100</v>
      </c>
    </row>
    <row r="121" spans="2:8" x14ac:dyDescent="0.25">
      <c r="B121" s="6" t="s">
        <v>63</v>
      </c>
      <c r="C121" s="31" t="s">
        <v>344</v>
      </c>
      <c r="D121" s="37">
        <v>1</v>
      </c>
      <c r="E121" s="36" t="s">
        <v>294</v>
      </c>
      <c r="F121" s="37"/>
      <c r="G121" s="81">
        <v>5</v>
      </c>
    </row>
    <row r="122" spans="2:8" s="54" customFormat="1" x14ac:dyDescent="0.25">
      <c r="B122" s="6" t="s">
        <v>63</v>
      </c>
      <c r="C122" s="10" t="s">
        <v>346</v>
      </c>
      <c r="D122" s="36">
        <v>1</v>
      </c>
      <c r="E122" s="36" t="s">
        <v>284</v>
      </c>
      <c r="F122" s="36"/>
      <c r="G122" s="80">
        <v>80</v>
      </c>
      <c r="H122" s="130"/>
    </row>
    <row r="123" spans="2:8" x14ac:dyDescent="0.25">
      <c r="B123" s="6" t="s">
        <v>63</v>
      </c>
      <c r="C123" s="31" t="s">
        <v>285</v>
      </c>
      <c r="D123" s="37">
        <v>1</v>
      </c>
      <c r="E123" s="39" t="s">
        <v>284</v>
      </c>
      <c r="F123" s="37"/>
      <c r="G123" s="81">
        <v>400</v>
      </c>
    </row>
    <row r="124" spans="2:8" x14ac:dyDescent="0.25">
      <c r="B124" s="6" t="s">
        <v>63</v>
      </c>
      <c r="C124" s="31" t="s">
        <v>286</v>
      </c>
      <c r="D124" s="37">
        <v>1</v>
      </c>
      <c r="E124" s="39" t="s">
        <v>284</v>
      </c>
      <c r="F124" s="37"/>
      <c r="G124" s="81">
        <v>5</v>
      </c>
    </row>
    <row r="125" spans="2:8" x14ac:dyDescent="0.25">
      <c r="B125" s="6" t="s">
        <v>63</v>
      </c>
      <c r="C125" s="31" t="s">
        <v>287</v>
      </c>
      <c r="D125" s="37">
        <v>1</v>
      </c>
      <c r="E125" s="39" t="s">
        <v>284</v>
      </c>
      <c r="F125" s="37"/>
      <c r="G125" s="81">
        <v>15</v>
      </c>
    </row>
    <row r="126" spans="2:8" x14ac:dyDescent="0.25">
      <c r="B126" s="6" t="s">
        <v>63</v>
      </c>
      <c r="C126" s="31" t="s">
        <v>288</v>
      </c>
      <c r="D126" s="37">
        <v>1</v>
      </c>
      <c r="E126" s="39" t="s">
        <v>284</v>
      </c>
      <c r="F126" s="37"/>
      <c r="G126" s="81">
        <v>50</v>
      </c>
    </row>
    <row r="127" spans="2:8" x14ac:dyDescent="0.25">
      <c r="B127" s="6" t="s">
        <v>63</v>
      </c>
      <c r="C127" s="2" t="s">
        <v>64</v>
      </c>
      <c r="D127" s="37">
        <v>1</v>
      </c>
      <c r="E127" s="39" t="s">
        <v>135</v>
      </c>
      <c r="F127" s="39" t="s">
        <v>156</v>
      </c>
      <c r="G127" s="81">
        <v>20</v>
      </c>
    </row>
    <row r="128" spans="2:8" x14ac:dyDescent="0.25">
      <c r="B128" s="6" t="s">
        <v>63</v>
      </c>
      <c r="C128" s="2" t="s">
        <v>65</v>
      </c>
      <c r="D128" s="37">
        <v>1</v>
      </c>
      <c r="E128" s="39" t="s">
        <v>135</v>
      </c>
      <c r="F128" s="39" t="s">
        <v>156</v>
      </c>
      <c r="G128" s="81">
        <v>20</v>
      </c>
    </row>
    <row r="129" spans="2:8" x14ac:dyDescent="0.25">
      <c r="B129" s="6" t="s">
        <v>63</v>
      </c>
      <c r="C129" s="4" t="s">
        <v>66</v>
      </c>
      <c r="D129" s="39">
        <v>1</v>
      </c>
      <c r="E129" s="39" t="s">
        <v>135</v>
      </c>
      <c r="F129" s="39" t="s">
        <v>156</v>
      </c>
      <c r="G129" s="81">
        <v>169</v>
      </c>
    </row>
    <row r="130" spans="2:8" x14ac:dyDescent="0.25">
      <c r="B130" s="6" t="s">
        <v>63</v>
      </c>
      <c r="C130" s="4" t="s">
        <v>154</v>
      </c>
      <c r="D130" s="39">
        <v>1</v>
      </c>
      <c r="E130" s="39" t="s">
        <v>152</v>
      </c>
      <c r="F130" s="39" t="s">
        <v>155</v>
      </c>
      <c r="G130" s="81">
        <v>500</v>
      </c>
    </row>
    <row r="132" spans="2:8" x14ac:dyDescent="0.25">
      <c r="B132" s="14" t="s">
        <v>67</v>
      </c>
      <c r="C132" s="2" t="s">
        <v>68</v>
      </c>
      <c r="D132" s="37">
        <v>4</v>
      </c>
      <c r="E132" s="39" t="s">
        <v>162</v>
      </c>
      <c r="F132" s="39" t="s">
        <v>164</v>
      </c>
      <c r="G132" s="81">
        <v>300</v>
      </c>
    </row>
    <row r="133" spans="2:8" x14ac:dyDescent="0.25">
      <c r="B133" s="14" t="s">
        <v>74</v>
      </c>
      <c r="C133" s="2" t="s">
        <v>75</v>
      </c>
      <c r="D133" s="37">
        <v>4</v>
      </c>
      <c r="E133" s="39" t="s">
        <v>162</v>
      </c>
      <c r="F133" s="37"/>
      <c r="G133" s="81">
        <v>200</v>
      </c>
    </row>
    <row r="134" spans="2:8" x14ac:dyDescent="0.25">
      <c r="B134" s="14" t="s">
        <v>74</v>
      </c>
      <c r="C134" s="2" t="s">
        <v>76</v>
      </c>
      <c r="D134" s="37">
        <v>4</v>
      </c>
      <c r="E134" s="39" t="s">
        <v>162</v>
      </c>
      <c r="F134" s="39"/>
      <c r="G134" s="81">
        <v>200</v>
      </c>
      <c r="H134" s="105">
        <v>1</v>
      </c>
    </row>
    <row r="135" spans="2:8" x14ac:dyDescent="0.25">
      <c r="B135" s="14" t="s">
        <v>74</v>
      </c>
      <c r="C135" s="2" t="s">
        <v>77</v>
      </c>
      <c r="D135" s="37">
        <v>3</v>
      </c>
      <c r="E135" s="39" t="s">
        <v>162</v>
      </c>
      <c r="F135" s="39" t="s">
        <v>163</v>
      </c>
      <c r="G135" s="81">
        <v>50</v>
      </c>
    </row>
    <row r="136" spans="2:8" x14ac:dyDescent="0.25">
      <c r="B136" s="2"/>
      <c r="C136" s="2"/>
      <c r="D136" s="37"/>
      <c r="E136" s="37"/>
      <c r="F136" s="37"/>
      <c r="G136" s="81"/>
    </row>
    <row r="137" spans="2:8" x14ac:dyDescent="0.25">
      <c r="B137" s="1" t="s">
        <v>71</v>
      </c>
      <c r="C137" s="4" t="s">
        <v>72</v>
      </c>
      <c r="D137" s="39">
        <v>1</v>
      </c>
      <c r="E137" s="39" t="s">
        <v>178</v>
      </c>
      <c r="F137" s="39" t="s">
        <v>331</v>
      </c>
      <c r="G137" s="81">
        <v>50</v>
      </c>
    </row>
    <row r="138" spans="2:8" x14ac:dyDescent="0.25">
      <c r="B138" s="1" t="s">
        <v>73</v>
      </c>
      <c r="C138" s="4" t="s">
        <v>369</v>
      </c>
      <c r="D138" s="39">
        <v>0</v>
      </c>
      <c r="E138" s="51" t="s">
        <v>15</v>
      </c>
      <c r="F138" s="39"/>
      <c r="G138" s="81">
        <v>100</v>
      </c>
    </row>
    <row r="139" spans="2:8" x14ac:dyDescent="0.25">
      <c r="B139" s="1" t="s">
        <v>73</v>
      </c>
      <c r="C139" s="4" t="s">
        <v>175</v>
      </c>
      <c r="D139" s="39">
        <v>1</v>
      </c>
      <c r="E139" s="39" t="s">
        <v>149</v>
      </c>
      <c r="F139" s="39"/>
      <c r="G139" s="81">
        <v>40</v>
      </c>
    </row>
    <row r="140" spans="2:8" x14ac:dyDescent="0.25">
      <c r="B140" s="1" t="s">
        <v>73</v>
      </c>
      <c r="C140" s="4" t="s">
        <v>332</v>
      </c>
      <c r="D140" s="39">
        <v>1</v>
      </c>
      <c r="E140" s="39" t="s">
        <v>149</v>
      </c>
      <c r="F140" s="39" t="s">
        <v>176</v>
      </c>
      <c r="G140" s="81">
        <v>80</v>
      </c>
    </row>
    <row r="141" spans="2:8" s="12" customFormat="1" ht="15.75" customHeight="1" x14ac:dyDescent="0.25">
      <c r="B141" s="1" t="s">
        <v>73</v>
      </c>
      <c r="C141" s="4" t="s">
        <v>337</v>
      </c>
      <c r="D141" s="37">
        <v>1</v>
      </c>
      <c r="E141" s="39" t="s">
        <v>169</v>
      </c>
      <c r="F141" s="37"/>
      <c r="G141" s="81">
        <v>150</v>
      </c>
      <c r="H141" s="41"/>
    </row>
    <row r="143" spans="2:8" x14ac:dyDescent="0.25">
      <c r="B143" s="11" t="s">
        <v>159</v>
      </c>
      <c r="C143" s="12" t="s">
        <v>160</v>
      </c>
      <c r="D143" s="41">
        <v>3</v>
      </c>
      <c r="E143" s="41" t="s">
        <v>161</v>
      </c>
      <c r="G143" s="84">
        <v>3</v>
      </c>
    </row>
    <row r="145" spans="2:8" s="19" customFormat="1" x14ac:dyDescent="0.25">
      <c r="B145" s="18" t="s">
        <v>78</v>
      </c>
      <c r="C145" s="19" t="s">
        <v>79</v>
      </c>
      <c r="D145" s="44">
        <v>1</v>
      </c>
      <c r="E145" s="44" t="s">
        <v>376</v>
      </c>
      <c r="F145" s="44"/>
      <c r="G145" s="86">
        <v>252</v>
      </c>
      <c r="H145" s="44"/>
    </row>
    <row r="146" spans="2:8" s="19" customFormat="1" x14ac:dyDescent="0.25">
      <c r="B146" s="20"/>
      <c r="C146" s="19" t="s">
        <v>80</v>
      </c>
      <c r="D146" s="44">
        <v>1</v>
      </c>
      <c r="E146" s="44" t="s">
        <v>376</v>
      </c>
      <c r="F146" s="44"/>
      <c r="G146" s="86">
        <v>49.5</v>
      </c>
      <c r="H146" s="44"/>
    </row>
    <row r="147" spans="2:8" s="19" customFormat="1" x14ac:dyDescent="0.25">
      <c r="C147" s="19" t="s">
        <v>14</v>
      </c>
      <c r="D147" s="44">
        <v>2</v>
      </c>
      <c r="E147" s="44" t="s">
        <v>376</v>
      </c>
      <c r="F147" s="44"/>
      <c r="G147" s="86">
        <f>2*13.2</f>
        <v>26.4</v>
      </c>
      <c r="H147" s="44"/>
    </row>
    <row r="148" spans="2:8" s="19" customFormat="1" x14ac:dyDescent="0.25">
      <c r="C148" s="19" t="s">
        <v>374</v>
      </c>
      <c r="D148" s="44">
        <v>1</v>
      </c>
      <c r="E148" s="44" t="s">
        <v>376</v>
      </c>
      <c r="F148" s="44"/>
      <c r="G148" s="86">
        <v>5.5</v>
      </c>
      <c r="H148" s="44"/>
    </row>
    <row r="149" spans="2:8" s="19" customFormat="1" x14ac:dyDescent="0.25">
      <c r="C149" s="19" t="s">
        <v>372</v>
      </c>
      <c r="D149" s="44">
        <v>1</v>
      </c>
      <c r="E149" s="44" t="s">
        <v>376</v>
      </c>
      <c r="F149" s="44"/>
      <c r="G149" s="86">
        <v>5.5</v>
      </c>
      <c r="H149" s="44"/>
    </row>
    <row r="150" spans="2:8" s="19" customFormat="1" x14ac:dyDescent="0.25">
      <c r="C150" s="19" t="s">
        <v>373</v>
      </c>
      <c r="D150" s="44">
        <v>1</v>
      </c>
      <c r="E150" s="44" t="s">
        <v>376</v>
      </c>
      <c r="F150" s="44"/>
      <c r="G150" s="86">
        <v>5.5</v>
      </c>
      <c r="H150" s="44"/>
    </row>
    <row r="151" spans="2:8" s="19" customFormat="1" x14ac:dyDescent="0.25">
      <c r="C151" s="19" t="s">
        <v>81</v>
      </c>
      <c r="D151" s="44">
        <v>1</v>
      </c>
      <c r="E151" s="44" t="s">
        <v>376</v>
      </c>
      <c r="F151" s="44"/>
      <c r="G151" s="86">
        <v>16.5</v>
      </c>
      <c r="H151" s="44"/>
    </row>
    <row r="152" spans="2:8" s="19" customFormat="1" x14ac:dyDescent="0.25">
      <c r="C152" s="19" t="s">
        <v>82</v>
      </c>
      <c r="D152" s="44">
        <v>1</v>
      </c>
      <c r="E152" s="44" t="s">
        <v>376</v>
      </c>
      <c r="F152" s="44"/>
      <c r="G152" s="86">
        <v>85</v>
      </c>
      <c r="H152" s="44"/>
    </row>
    <row r="153" spans="2:8" s="19" customFormat="1" x14ac:dyDescent="0.25">
      <c r="C153" s="19" t="s">
        <v>83</v>
      </c>
      <c r="D153" s="44">
        <v>1</v>
      </c>
      <c r="E153" s="44" t="s">
        <v>376</v>
      </c>
      <c r="F153" s="44"/>
      <c r="G153" s="86">
        <v>48.5</v>
      </c>
      <c r="H153" s="44"/>
    </row>
    <row r="154" spans="2:8" s="19" customFormat="1" x14ac:dyDescent="0.25">
      <c r="C154" s="19" t="s">
        <v>84</v>
      </c>
      <c r="D154" s="44">
        <v>1</v>
      </c>
      <c r="E154" s="44" t="s">
        <v>376</v>
      </c>
      <c r="F154" s="44"/>
      <c r="G154" s="86">
        <v>113</v>
      </c>
      <c r="H154" s="44"/>
    </row>
    <row r="155" spans="2:8" s="19" customFormat="1" x14ac:dyDescent="0.25">
      <c r="C155" s="19" t="s">
        <v>377</v>
      </c>
      <c r="D155" s="44">
        <v>1</v>
      </c>
      <c r="E155" s="44" t="s">
        <v>376</v>
      </c>
      <c r="F155" s="44"/>
      <c r="G155" s="86">
        <v>15</v>
      </c>
      <c r="H155" s="44"/>
    </row>
    <row r="156" spans="2:8" s="19" customFormat="1" x14ac:dyDescent="0.25">
      <c r="C156" s="19" t="s">
        <v>375</v>
      </c>
      <c r="D156" s="44">
        <v>1</v>
      </c>
      <c r="E156" s="44" t="s">
        <v>376</v>
      </c>
      <c r="F156" s="44"/>
      <c r="G156" s="86">
        <v>39.549999999999997</v>
      </c>
      <c r="H156" s="44"/>
    </row>
    <row r="157" spans="2:8" x14ac:dyDescent="0.25">
      <c r="B157" s="21"/>
      <c r="C157" s="21"/>
      <c r="D157" s="45"/>
      <c r="E157" s="45"/>
      <c r="F157" s="45"/>
      <c r="G157" s="87"/>
    </row>
    <row r="158" spans="2:8" s="19" customFormat="1" x14ac:dyDescent="0.25">
      <c r="B158" s="18" t="s">
        <v>396</v>
      </c>
      <c r="C158" s="19" t="s">
        <v>394</v>
      </c>
      <c r="D158" s="44">
        <v>1</v>
      </c>
      <c r="E158" s="44" t="s">
        <v>376</v>
      </c>
      <c r="F158" s="44"/>
      <c r="G158" s="86">
        <v>252</v>
      </c>
      <c r="H158" s="44"/>
    </row>
    <row r="159" spans="2:8" s="19" customFormat="1" x14ac:dyDescent="0.25">
      <c r="B159" s="20"/>
      <c r="C159" s="19" t="s">
        <v>80</v>
      </c>
      <c r="D159" s="44">
        <v>1</v>
      </c>
      <c r="E159" s="44" t="s">
        <v>376</v>
      </c>
      <c r="F159" s="44"/>
      <c r="G159" s="86">
        <v>49.5</v>
      </c>
      <c r="H159" s="44"/>
    </row>
    <row r="160" spans="2:8" s="19" customFormat="1" x14ac:dyDescent="0.25">
      <c r="C160" s="19" t="s">
        <v>14</v>
      </c>
      <c r="D160" s="44">
        <v>2</v>
      </c>
      <c r="E160" s="44" t="s">
        <v>376</v>
      </c>
      <c r="F160" s="44"/>
      <c r="G160" s="86">
        <f>2*13.2</f>
        <v>26.4</v>
      </c>
      <c r="H160" s="44"/>
    </row>
    <row r="161" spans="2:8" s="19" customFormat="1" x14ac:dyDescent="0.25">
      <c r="C161" s="19" t="s">
        <v>395</v>
      </c>
      <c r="D161" s="44">
        <v>1</v>
      </c>
      <c r="E161" s="44" t="s">
        <v>376</v>
      </c>
      <c r="F161" s="44"/>
      <c r="G161" s="86">
        <v>5.5</v>
      </c>
      <c r="H161" s="44"/>
    </row>
    <row r="162" spans="2:8" s="19" customFormat="1" x14ac:dyDescent="0.25">
      <c r="C162" s="19" t="s">
        <v>374</v>
      </c>
      <c r="D162" s="44">
        <v>1</v>
      </c>
      <c r="E162" s="44" t="s">
        <v>376</v>
      </c>
      <c r="F162" s="44"/>
      <c r="G162" s="86">
        <v>5.5</v>
      </c>
      <c r="H162" s="44"/>
    </row>
    <row r="163" spans="2:8" s="19" customFormat="1" x14ac:dyDescent="0.25">
      <c r="C163" s="19" t="s">
        <v>372</v>
      </c>
      <c r="D163" s="44">
        <v>1</v>
      </c>
      <c r="E163" s="44" t="s">
        <v>376</v>
      </c>
      <c r="F163" s="44"/>
      <c r="G163" s="86">
        <v>5.5</v>
      </c>
      <c r="H163" s="44"/>
    </row>
    <row r="164" spans="2:8" s="19" customFormat="1" x14ac:dyDescent="0.25">
      <c r="C164" s="19" t="s">
        <v>373</v>
      </c>
      <c r="D164" s="44">
        <v>1</v>
      </c>
      <c r="E164" s="44" t="s">
        <v>376</v>
      </c>
      <c r="F164" s="44"/>
      <c r="G164" s="86">
        <v>5.5</v>
      </c>
      <c r="H164" s="44"/>
    </row>
    <row r="165" spans="2:8" s="19" customFormat="1" x14ac:dyDescent="0.25">
      <c r="C165" s="19" t="s">
        <v>81</v>
      </c>
      <c r="D165" s="44">
        <v>1</v>
      </c>
      <c r="E165" s="44" t="s">
        <v>376</v>
      </c>
      <c r="F165" s="44"/>
      <c r="G165" s="86">
        <v>16.5</v>
      </c>
      <c r="H165" s="44"/>
    </row>
    <row r="166" spans="2:8" s="19" customFormat="1" x14ac:dyDescent="0.25">
      <c r="C166" s="19" t="s">
        <v>82</v>
      </c>
      <c r="D166" s="44">
        <v>1</v>
      </c>
      <c r="E166" s="44" t="s">
        <v>376</v>
      </c>
      <c r="F166" s="44"/>
      <c r="G166" s="86">
        <v>85</v>
      </c>
      <c r="H166" s="44"/>
    </row>
    <row r="167" spans="2:8" s="19" customFormat="1" x14ac:dyDescent="0.25">
      <c r="C167" s="19" t="s">
        <v>83</v>
      </c>
      <c r="D167" s="44">
        <v>1</v>
      </c>
      <c r="E167" s="44" t="s">
        <v>376</v>
      </c>
      <c r="F167" s="44"/>
      <c r="G167" s="86">
        <v>48.5</v>
      </c>
      <c r="H167" s="44"/>
    </row>
    <row r="168" spans="2:8" s="19" customFormat="1" x14ac:dyDescent="0.25">
      <c r="C168" s="19" t="s">
        <v>84</v>
      </c>
      <c r="D168" s="44">
        <v>1</v>
      </c>
      <c r="E168" s="44" t="s">
        <v>376</v>
      </c>
      <c r="F168" s="44"/>
      <c r="G168" s="86">
        <v>113</v>
      </c>
      <c r="H168" s="44"/>
    </row>
    <row r="169" spans="2:8" s="19" customFormat="1" x14ac:dyDescent="0.25">
      <c r="C169" s="19" t="s">
        <v>377</v>
      </c>
      <c r="D169" s="44">
        <v>1</v>
      </c>
      <c r="E169" s="44" t="s">
        <v>376</v>
      </c>
      <c r="F169" s="44"/>
      <c r="G169" s="86">
        <v>15</v>
      </c>
      <c r="H169" s="44"/>
    </row>
    <row r="170" spans="2:8" s="19" customFormat="1" x14ac:dyDescent="0.25">
      <c r="C170" s="19" t="s">
        <v>375</v>
      </c>
      <c r="D170" s="44">
        <v>1</v>
      </c>
      <c r="E170" s="44" t="s">
        <v>376</v>
      </c>
      <c r="F170" s="44"/>
      <c r="G170" s="86">
        <v>39.549999999999997</v>
      </c>
      <c r="H170" s="44"/>
    </row>
    <row r="171" spans="2:8" x14ac:dyDescent="0.25">
      <c r="B171" s="21"/>
      <c r="C171" s="21"/>
      <c r="D171" s="45"/>
      <c r="E171" s="45"/>
      <c r="F171" s="45"/>
      <c r="G171" s="87"/>
    </row>
    <row r="172" spans="2:8" s="29" customFormat="1" ht="12.75" x14ac:dyDescent="0.2">
      <c r="B172" s="29" t="s">
        <v>85</v>
      </c>
      <c r="C172" s="29" t="s">
        <v>86</v>
      </c>
      <c r="D172" s="46">
        <v>1</v>
      </c>
      <c r="E172" s="46" t="s">
        <v>376</v>
      </c>
      <c r="F172" s="46"/>
      <c r="G172" s="88">
        <v>252</v>
      </c>
      <c r="H172" s="46"/>
    </row>
    <row r="173" spans="2:8" s="29" customFormat="1" ht="12.75" x14ac:dyDescent="0.2">
      <c r="C173" s="29" t="s">
        <v>87</v>
      </c>
      <c r="D173" s="46">
        <v>3</v>
      </c>
      <c r="E173" s="46" t="s">
        <v>376</v>
      </c>
      <c r="F173" s="46"/>
      <c r="G173" s="88">
        <v>26.4</v>
      </c>
      <c r="H173" s="46"/>
    </row>
    <row r="174" spans="2:8" s="29" customFormat="1" ht="12.75" x14ac:dyDescent="0.2">
      <c r="C174" s="29" t="s">
        <v>378</v>
      </c>
      <c r="D174" s="46">
        <v>1</v>
      </c>
      <c r="E174" s="46" t="s">
        <v>376</v>
      </c>
      <c r="F174" s="46"/>
      <c r="G174" s="88">
        <v>13.2</v>
      </c>
      <c r="H174" s="46"/>
    </row>
    <row r="175" spans="2:8" s="29" customFormat="1" ht="12.75" x14ac:dyDescent="0.2">
      <c r="C175" s="29" t="s">
        <v>88</v>
      </c>
      <c r="D175" s="46">
        <v>3</v>
      </c>
      <c r="E175" s="46" t="s">
        <v>376</v>
      </c>
      <c r="F175" s="46"/>
      <c r="G175" s="88">
        <v>5.5</v>
      </c>
      <c r="H175" s="46"/>
    </row>
    <row r="176" spans="2:8" s="29" customFormat="1" ht="12.75" x14ac:dyDescent="0.2">
      <c r="C176" s="29" t="s">
        <v>379</v>
      </c>
      <c r="D176" s="46">
        <v>2</v>
      </c>
      <c r="E176" s="46" t="s">
        <v>376</v>
      </c>
      <c r="F176" s="46"/>
      <c r="G176" s="88">
        <v>4.4000000000000004</v>
      </c>
      <c r="H176" s="46"/>
    </row>
    <row r="177" spans="2:8" s="29" customFormat="1" ht="12.75" x14ac:dyDescent="0.2">
      <c r="C177" s="29" t="s">
        <v>89</v>
      </c>
      <c r="D177" s="46">
        <v>3</v>
      </c>
      <c r="E177" s="46" t="s">
        <v>376</v>
      </c>
      <c r="F177" s="46"/>
      <c r="G177" s="88">
        <v>48.5</v>
      </c>
      <c r="H177" s="46"/>
    </row>
    <row r="178" spans="2:8" s="29" customFormat="1" ht="12.75" x14ac:dyDescent="0.2">
      <c r="C178" s="29" t="s">
        <v>90</v>
      </c>
      <c r="D178" s="46">
        <v>1</v>
      </c>
      <c r="E178" s="46" t="s">
        <v>376</v>
      </c>
      <c r="F178" s="46"/>
      <c r="G178" s="88">
        <v>85</v>
      </c>
      <c r="H178" s="46"/>
    </row>
    <row r="179" spans="2:8" s="29" customFormat="1" ht="12.75" x14ac:dyDescent="0.2">
      <c r="C179" s="29" t="s">
        <v>380</v>
      </c>
      <c r="D179" s="46">
        <v>5</v>
      </c>
      <c r="E179" s="46" t="s">
        <v>376</v>
      </c>
      <c r="F179" s="46"/>
      <c r="G179" s="88">
        <f>15*5</f>
        <v>75</v>
      </c>
      <c r="H179" s="46"/>
    </row>
    <row r="180" spans="2:8" s="22" customFormat="1" x14ac:dyDescent="0.25">
      <c r="B180" s="21"/>
      <c r="C180" s="21"/>
      <c r="D180" s="45"/>
      <c r="E180" s="45"/>
      <c r="F180" s="45"/>
      <c r="G180" s="87"/>
      <c r="H180" s="131"/>
    </row>
    <row r="181" spans="2:8" s="33" customFormat="1" x14ac:dyDescent="0.25">
      <c r="B181" s="32" t="s">
        <v>91</v>
      </c>
      <c r="C181" s="32" t="s">
        <v>92</v>
      </c>
      <c r="D181" s="47">
        <v>1</v>
      </c>
      <c r="E181" s="47" t="s">
        <v>385</v>
      </c>
      <c r="F181" s="47"/>
      <c r="G181" s="89">
        <v>375</v>
      </c>
      <c r="H181" s="132"/>
    </row>
    <row r="182" spans="2:8" s="33" customFormat="1" x14ac:dyDescent="0.25">
      <c r="C182" s="32" t="s">
        <v>384</v>
      </c>
      <c r="D182" s="47">
        <v>1</v>
      </c>
      <c r="E182" s="47" t="s">
        <v>385</v>
      </c>
      <c r="F182" s="47"/>
      <c r="G182" s="89">
        <v>26.4</v>
      </c>
      <c r="H182" s="132"/>
    </row>
    <row r="183" spans="2:8" s="33" customFormat="1" x14ac:dyDescent="0.25">
      <c r="C183" s="32" t="s">
        <v>93</v>
      </c>
      <c r="D183" s="47">
        <v>3</v>
      </c>
      <c r="E183" s="47" t="s">
        <v>385</v>
      </c>
      <c r="F183" s="47"/>
      <c r="G183" s="89">
        <v>4.4000000000000004</v>
      </c>
      <c r="H183" s="132"/>
    </row>
    <row r="184" spans="2:8" s="33" customFormat="1" x14ac:dyDescent="0.25">
      <c r="C184" s="32" t="s">
        <v>387</v>
      </c>
      <c r="D184" s="47">
        <v>3</v>
      </c>
      <c r="E184" s="47" t="s">
        <v>385</v>
      </c>
      <c r="F184" s="47"/>
      <c r="G184" s="89">
        <v>5.5</v>
      </c>
      <c r="H184" s="132"/>
    </row>
    <row r="185" spans="2:8" s="33" customFormat="1" x14ac:dyDescent="0.25">
      <c r="C185" s="32" t="s">
        <v>94</v>
      </c>
      <c r="D185" s="47">
        <v>2</v>
      </c>
      <c r="E185" s="47" t="s">
        <v>385</v>
      </c>
      <c r="F185" s="47"/>
      <c r="G185" s="89">
        <v>16.5</v>
      </c>
      <c r="H185" s="132"/>
    </row>
    <row r="186" spans="2:8" s="33" customFormat="1" x14ac:dyDescent="0.25">
      <c r="C186" s="32" t="s">
        <v>388</v>
      </c>
      <c r="D186" s="47">
        <v>5</v>
      </c>
      <c r="E186" s="47" t="s">
        <v>385</v>
      </c>
      <c r="F186" s="47"/>
      <c r="G186" s="89">
        <f>15*D186</f>
        <v>75</v>
      </c>
      <c r="H186" s="132"/>
    </row>
    <row r="187" spans="2:8" s="33" customFormat="1" x14ac:dyDescent="0.25">
      <c r="C187" s="32" t="s">
        <v>96</v>
      </c>
      <c r="D187" s="47">
        <v>3</v>
      </c>
      <c r="E187" s="47" t="s">
        <v>385</v>
      </c>
      <c r="F187" s="47"/>
      <c r="G187" s="89">
        <v>48.5</v>
      </c>
      <c r="H187" s="132"/>
    </row>
    <row r="188" spans="2:8" s="33" customFormat="1" x14ac:dyDescent="0.25">
      <c r="C188" s="32" t="s">
        <v>97</v>
      </c>
      <c r="D188" s="47">
        <v>1</v>
      </c>
      <c r="E188" s="47" t="s">
        <v>385</v>
      </c>
      <c r="F188" s="47"/>
      <c r="G188" s="89">
        <v>85</v>
      </c>
      <c r="H188" s="132"/>
    </row>
    <row r="189" spans="2:8" s="33" customFormat="1" x14ac:dyDescent="0.25">
      <c r="C189" s="32" t="s">
        <v>386</v>
      </c>
      <c r="D189" s="47">
        <v>1</v>
      </c>
      <c r="E189" s="47" t="s">
        <v>385</v>
      </c>
      <c r="F189" s="47"/>
      <c r="G189" s="89">
        <v>39.549999999999997</v>
      </c>
      <c r="H189" s="132"/>
    </row>
    <row r="190" spans="2:8" s="19" customFormat="1" x14ac:dyDescent="0.25">
      <c r="B190" s="21"/>
      <c r="C190" s="21"/>
      <c r="D190" s="45"/>
      <c r="E190" s="45"/>
      <c r="F190" s="45"/>
      <c r="G190" s="87"/>
      <c r="H190" s="44"/>
    </row>
    <row r="191" spans="2:8" s="35" customFormat="1" x14ac:dyDescent="0.25">
      <c r="B191" s="34" t="s">
        <v>98</v>
      </c>
      <c r="C191" s="34" t="s">
        <v>99</v>
      </c>
      <c r="D191" s="48">
        <v>1</v>
      </c>
      <c r="E191" s="48" t="s">
        <v>381</v>
      </c>
      <c r="F191" s="48"/>
      <c r="G191" s="90">
        <v>375</v>
      </c>
      <c r="H191" s="133"/>
    </row>
    <row r="192" spans="2:8" s="35" customFormat="1" x14ac:dyDescent="0.25">
      <c r="C192" s="34" t="s">
        <v>95</v>
      </c>
      <c r="D192" s="48">
        <v>1</v>
      </c>
      <c r="E192" s="48" t="s">
        <v>381</v>
      </c>
      <c r="F192" s="48"/>
      <c r="G192" s="90">
        <v>39.549999999999997</v>
      </c>
      <c r="H192" s="133"/>
    </row>
    <row r="193" spans="2:8" s="35" customFormat="1" x14ac:dyDescent="0.25">
      <c r="C193" s="34" t="s">
        <v>383</v>
      </c>
      <c r="D193" s="48">
        <v>1</v>
      </c>
      <c r="E193" s="48" t="s">
        <v>381</v>
      </c>
      <c r="F193" s="48"/>
      <c r="G193" s="90">
        <v>13.2</v>
      </c>
      <c r="H193" s="133"/>
    </row>
    <row r="194" spans="2:8" s="19" customFormat="1" x14ac:dyDescent="0.25">
      <c r="B194" s="21"/>
      <c r="C194" s="21"/>
      <c r="D194" s="45"/>
      <c r="E194" s="45"/>
      <c r="F194" s="45"/>
      <c r="G194" s="87"/>
      <c r="H194" s="44"/>
    </row>
    <row r="195" spans="2:8" s="24" customFormat="1" x14ac:dyDescent="0.25">
      <c r="B195" s="23" t="s">
        <v>100</v>
      </c>
      <c r="C195" s="23" t="s">
        <v>101</v>
      </c>
      <c r="D195" s="49">
        <v>1</v>
      </c>
      <c r="E195" s="49" t="s">
        <v>385</v>
      </c>
      <c r="F195" s="49"/>
      <c r="G195" s="91">
        <v>375</v>
      </c>
      <c r="H195" s="134"/>
    </row>
    <row r="196" spans="2:8" s="24" customFormat="1" x14ac:dyDescent="0.25">
      <c r="C196" s="23" t="s">
        <v>102</v>
      </c>
      <c r="D196" s="49">
        <v>1</v>
      </c>
      <c r="E196" s="49" t="s">
        <v>385</v>
      </c>
      <c r="F196" s="49"/>
      <c r="G196" s="91">
        <v>49.5</v>
      </c>
      <c r="H196" s="134"/>
    </row>
    <row r="197" spans="2:8" s="24" customFormat="1" x14ac:dyDescent="0.25">
      <c r="C197" s="23" t="s">
        <v>103</v>
      </c>
      <c r="D197" s="49">
        <v>2</v>
      </c>
      <c r="E197" s="49" t="s">
        <v>385</v>
      </c>
      <c r="F197" s="49"/>
      <c r="G197" s="91">
        <v>16.5</v>
      </c>
      <c r="H197" s="134"/>
    </row>
    <row r="198" spans="2:8" s="24" customFormat="1" x14ac:dyDescent="0.25">
      <c r="C198" s="23" t="s">
        <v>104</v>
      </c>
      <c r="D198" s="49">
        <v>2</v>
      </c>
      <c r="E198" s="49" t="s">
        <v>385</v>
      </c>
      <c r="F198" s="49"/>
      <c r="G198" s="91">
        <v>4.4000000000000004</v>
      </c>
      <c r="H198" s="134"/>
    </row>
    <row r="199" spans="2:8" s="24" customFormat="1" x14ac:dyDescent="0.25">
      <c r="C199" s="23" t="s">
        <v>387</v>
      </c>
      <c r="D199" s="49">
        <v>2</v>
      </c>
      <c r="E199" s="49" t="s">
        <v>385</v>
      </c>
      <c r="F199" s="49"/>
      <c r="G199" s="91">
        <v>5.5</v>
      </c>
      <c r="H199" s="134"/>
    </row>
    <row r="200" spans="2:8" s="24" customFormat="1" x14ac:dyDescent="0.25">
      <c r="C200" s="23" t="s">
        <v>97</v>
      </c>
      <c r="D200" s="49">
        <v>1</v>
      </c>
      <c r="E200" s="49" t="s">
        <v>385</v>
      </c>
      <c r="F200" s="49"/>
      <c r="G200" s="91">
        <v>85</v>
      </c>
      <c r="H200" s="134"/>
    </row>
    <row r="201" spans="2:8" s="24" customFormat="1" x14ac:dyDescent="0.25">
      <c r="C201" s="23" t="s">
        <v>388</v>
      </c>
      <c r="D201" s="49">
        <v>5</v>
      </c>
      <c r="E201" s="49" t="s">
        <v>385</v>
      </c>
      <c r="F201" s="49"/>
      <c r="G201" s="91">
        <v>75</v>
      </c>
      <c r="H201" s="134"/>
    </row>
    <row r="202" spans="2:8" s="25" customFormat="1" x14ac:dyDescent="0.25">
      <c r="B202" s="21"/>
      <c r="C202" s="21"/>
      <c r="D202" s="45"/>
      <c r="E202" s="45"/>
      <c r="F202" s="45"/>
      <c r="G202" s="87"/>
      <c r="H202" s="135"/>
    </row>
    <row r="203" spans="2:8" s="28" customFormat="1" x14ac:dyDescent="0.25">
      <c r="B203" s="26" t="s">
        <v>105</v>
      </c>
      <c r="C203" s="27" t="s">
        <v>106</v>
      </c>
      <c r="D203" s="50">
        <v>1</v>
      </c>
      <c r="E203" s="50" t="s">
        <v>381</v>
      </c>
      <c r="F203" s="50"/>
      <c r="G203" s="92">
        <v>375</v>
      </c>
      <c r="H203" s="136"/>
    </row>
    <row r="204" spans="2:8" s="28" customFormat="1" x14ac:dyDescent="0.25">
      <c r="C204" s="27" t="s">
        <v>382</v>
      </c>
      <c r="D204" s="50">
        <v>1</v>
      </c>
      <c r="E204" s="50" t="s">
        <v>381</v>
      </c>
      <c r="F204" s="50"/>
      <c r="G204" s="92">
        <v>15</v>
      </c>
      <c r="H204" s="136"/>
    </row>
    <row r="205" spans="2:8" s="25" customFormat="1" x14ac:dyDescent="0.25">
      <c r="B205" s="21"/>
      <c r="C205" s="21"/>
      <c r="D205" s="45"/>
      <c r="E205" s="45"/>
      <c r="F205" s="45"/>
      <c r="G205" s="87"/>
      <c r="H205" s="135"/>
    </row>
    <row r="206" spans="2:8" s="24" customFormat="1" x14ac:dyDescent="0.25">
      <c r="B206" s="23" t="s">
        <v>107</v>
      </c>
      <c r="C206" s="23" t="s">
        <v>108</v>
      </c>
      <c r="D206" s="49">
        <v>1</v>
      </c>
      <c r="E206" s="49" t="s">
        <v>381</v>
      </c>
      <c r="F206" s="49"/>
      <c r="G206" s="91">
        <v>175</v>
      </c>
      <c r="H206" s="134"/>
    </row>
    <row r="207" spans="2:8" s="24" customFormat="1" x14ac:dyDescent="0.25">
      <c r="B207" s="23"/>
      <c r="C207" s="23" t="s">
        <v>80</v>
      </c>
      <c r="D207" s="49">
        <v>1</v>
      </c>
      <c r="E207" s="49" t="s">
        <v>376</v>
      </c>
      <c r="F207" s="49"/>
      <c r="G207" s="91">
        <v>49.5</v>
      </c>
      <c r="H207" s="134"/>
    </row>
    <row r="208" spans="2:8" s="24" customFormat="1" x14ac:dyDescent="0.25">
      <c r="B208" s="23"/>
      <c r="C208" s="23" t="s">
        <v>14</v>
      </c>
      <c r="D208" s="49">
        <v>1</v>
      </c>
      <c r="E208" s="49" t="s">
        <v>376</v>
      </c>
      <c r="F208" s="49"/>
      <c r="G208" s="91">
        <v>13.2</v>
      </c>
      <c r="H208" s="134"/>
    </row>
    <row r="209" spans="2:8" s="24" customFormat="1" x14ac:dyDescent="0.25">
      <c r="B209" s="23"/>
      <c r="C209" s="23" t="s">
        <v>378</v>
      </c>
      <c r="D209" s="49">
        <v>1</v>
      </c>
      <c r="E209" s="49" t="s">
        <v>376</v>
      </c>
      <c r="F209" s="49"/>
      <c r="G209" s="91">
        <v>13.2</v>
      </c>
      <c r="H209" s="134"/>
    </row>
    <row r="210" spans="2:8" s="24" customFormat="1" x14ac:dyDescent="0.25">
      <c r="C210" s="23" t="s">
        <v>109</v>
      </c>
      <c r="D210" s="49">
        <v>1</v>
      </c>
      <c r="E210" s="49" t="s">
        <v>381</v>
      </c>
      <c r="F210" s="49"/>
      <c r="G210" s="91">
        <v>19.55</v>
      </c>
      <c r="H210" s="134"/>
    </row>
    <row r="211" spans="2:8" s="24" customFormat="1" x14ac:dyDescent="0.25">
      <c r="C211" s="23" t="s">
        <v>104</v>
      </c>
      <c r="D211" s="49">
        <v>3</v>
      </c>
      <c r="E211" s="49" t="s">
        <v>381</v>
      </c>
      <c r="F211" s="49"/>
      <c r="G211" s="91">
        <f>4.4*3</f>
        <v>13.200000000000001</v>
      </c>
      <c r="H211" s="134"/>
    </row>
    <row r="212" spans="2:8" s="24" customFormat="1" x14ac:dyDescent="0.25">
      <c r="C212" s="23" t="s">
        <v>387</v>
      </c>
      <c r="D212" s="49">
        <v>1</v>
      </c>
      <c r="E212" s="49" t="s">
        <v>381</v>
      </c>
      <c r="F212" s="49"/>
      <c r="G212" s="91">
        <v>5.5</v>
      </c>
      <c r="H212" s="134"/>
    </row>
    <row r="213" spans="2:8" s="24" customFormat="1" x14ac:dyDescent="0.25">
      <c r="C213" s="23" t="s">
        <v>389</v>
      </c>
      <c r="D213" s="49">
        <v>7</v>
      </c>
      <c r="E213" s="49" t="s">
        <v>381</v>
      </c>
      <c r="F213" s="49"/>
      <c r="G213" s="91">
        <f>D213*39.55</f>
        <v>276.84999999999997</v>
      </c>
      <c r="H213" s="134"/>
    </row>
    <row r="214" spans="2:8" s="24" customFormat="1" x14ac:dyDescent="0.25">
      <c r="C214" s="23" t="s">
        <v>110</v>
      </c>
      <c r="D214" s="49">
        <v>1</v>
      </c>
      <c r="E214" s="49" t="s">
        <v>381</v>
      </c>
      <c r="F214" s="49"/>
      <c r="G214" s="91">
        <v>85</v>
      </c>
      <c r="H214" s="134"/>
    </row>
    <row r="215" spans="2:8" s="24" customFormat="1" x14ac:dyDescent="0.25">
      <c r="C215" s="23" t="s">
        <v>111</v>
      </c>
      <c r="D215" s="49">
        <v>2</v>
      </c>
      <c r="E215" s="49" t="s">
        <v>381</v>
      </c>
      <c r="F215" s="49"/>
      <c r="G215" s="91">
        <v>48.5</v>
      </c>
      <c r="H215" s="134"/>
    </row>
    <row r="216" spans="2:8" s="24" customFormat="1" x14ac:dyDescent="0.25">
      <c r="C216" s="23" t="s">
        <v>112</v>
      </c>
      <c r="D216" s="49">
        <v>1</v>
      </c>
      <c r="E216" s="49" t="s">
        <v>381</v>
      </c>
      <c r="F216" s="49"/>
      <c r="G216" s="91">
        <v>49.95</v>
      </c>
      <c r="H216" s="134"/>
    </row>
    <row r="217" spans="2:8" s="24" customFormat="1" x14ac:dyDescent="0.25">
      <c r="C217" s="23" t="s">
        <v>113</v>
      </c>
      <c r="D217" s="49">
        <v>1</v>
      </c>
      <c r="E217" s="49" t="s">
        <v>381</v>
      </c>
      <c r="F217" s="49"/>
      <c r="G217" s="91">
        <v>49.95</v>
      </c>
      <c r="H217" s="134"/>
    </row>
    <row r="218" spans="2:8" s="24" customFormat="1" x14ac:dyDescent="0.25">
      <c r="C218" s="23" t="s">
        <v>114</v>
      </c>
      <c r="D218" s="49">
        <v>1</v>
      </c>
      <c r="E218" s="49" t="s">
        <v>381</v>
      </c>
      <c r="F218" s="49"/>
      <c r="G218" s="91">
        <v>150</v>
      </c>
      <c r="H218" s="134"/>
    </row>
    <row r="219" spans="2:8" s="24" customFormat="1" x14ac:dyDescent="0.25">
      <c r="C219" s="23" t="s">
        <v>115</v>
      </c>
      <c r="D219" s="49">
        <v>1</v>
      </c>
      <c r="E219" s="49" t="s">
        <v>381</v>
      </c>
      <c r="F219" s="49"/>
      <c r="G219" s="91">
        <v>40</v>
      </c>
      <c r="H219" s="134"/>
    </row>
    <row r="220" spans="2:8" s="24" customFormat="1" x14ac:dyDescent="0.25">
      <c r="C220" s="23" t="s">
        <v>390</v>
      </c>
      <c r="D220" s="49">
        <v>2</v>
      </c>
      <c r="E220" s="49" t="s">
        <v>381</v>
      </c>
      <c r="F220" s="49"/>
      <c r="G220" s="91">
        <v>12</v>
      </c>
      <c r="H220" s="134"/>
    </row>
    <row r="221" spans="2:8" s="24" customFormat="1" x14ac:dyDescent="0.25">
      <c r="C221" s="23" t="s">
        <v>391</v>
      </c>
      <c r="D221" s="49">
        <v>1</v>
      </c>
      <c r="E221" s="49" t="s">
        <v>381</v>
      </c>
      <c r="F221" s="49"/>
      <c r="G221" s="91">
        <v>80</v>
      </c>
      <c r="H221" s="134"/>
    </row>
    <row r="222" spans="2:8" s="24" customFormat="1" x14ac:dyDescent="0.25">
      <c r="C222" s="23" t="s">
        <v>84</v>
      </c>
      <c r="D222" s="49">
        <v>1</v>
      </c>
      <c r="E222" s="49" t="s">
        <v>376</v>
      </c>
      <c r="F222" s="49"/>
      <c r="G222" s="91">
        <v>113</v>
      </c>
      <c r="H222" s="134"/>
    </row>
  </sheetData>
  <phoneticPr fontId="0" type="noConversion"/>
  <pageMargins left="0.7" right="0.7" top="0.75" bottom="0.75" header="0.3" footer="0.3"/>
  <pageSetup paperSize="0" orientation="portrait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D5" sqref="D5"/>
    </sheetView>
  </sheetViews>
  <sheetFormatPr defaultColWidth="8.85546875" defaultRowHeight="15" x14ac:dyDescent="0.25"/>
  <cols>
    <col min="1" max="1" width="16" bestFit="1" customWidth="1"/>
    <col min="2" max="2" width="48.42578125" bestFit="1" customWidth="1"/>
    <col min="4" max="4" width="15" bestFit="1" customWidth="1"/>
    <col min="5" max="5" width="9.7109375" bestFit="1" customWidth="1"/>
  </cols>
  <sheetData>
    <row r="1" spans="1:6" s="140" customFormat="1" x14ac:dyDescent="0.25">
      <c r="A1" s="140" t="s">
        <v>2</v>
      </c>
      <c r="B1" s="140" t="s">
        <v>3</v>
      </c>
      <c r="C1" s="140" t="s">
        <v>360</v>
      </c>
      <c r="D1" s="140" t="s">
        <v>361</v>
      </c>
      <c r="E1" s="140" t="s">
        <v>363</v>
      </c>
      <c r="F1" s="140" t="s">
        <v>364</v>
      </c>
    </row>
    <row r="2" spans="1:6" x14ac:dyDescent="0.25">
      <c r="A2" s="102" t="s">
        <v>74</v>
      </c>
      <c r="B2" s="102" t="s">
        <v>76</v>
      </c>
      <c r="C2">
        <v>1</v>
      </c>
      <c r="D2" t="s">
        <v>362</v>
      </c>
      <c r="E2" s="139">
        <v>41426</v>
      </c>
      <c r="F2" s="141" t="s">
        <v>15</v>
      </c>
    </row>
    <row r="3" spans="1:6" x14ac:dyDescent="0.25">
      <c r="A3" t="s">
        <v>365</v>
      </c>
      <c r="B3" t="s">
        <v>367</v>
      </c>
      <c r="C3">
        <v>1</v>
      </c>
      <c r="D3" t="s">
        <v>366</v>
      </c>
      <c r="E3" s="139">
        <v>41484</v>
      </c>
      <c r="F3" s="141" t="s">
        <v>15</v>
      </c>
    </row>
    <row r="4" spans="1:6" x14ac:dyDescent="0.25">
      <c r="A4" t="s">
        <v>365</v>
      </c>
      <c r="B4" t="s">
        <v>371</v>
      </c>
      <c r="C4">
        <v>1</v>
      </c>
      <c r="D4" t="s">
        <v>362</v>
      </c>
      <c r="E4" s="139">
        <v>41484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2" sqref="A12"/>
    </sheetView>
  </sheetViews>
  <sheetFormatPr defaultColWidth="8.85546875" defaultRowHeight="15" x14ac:dyDescent="0.25"/>
  <cols>
    <col min="1" max="1" width="39.42578125" bestFit="1" customWidth="1"/>
    <col min="2" max="2" width="4" bestFit="1" customWidth="1"/>
    <col min="3" max="3" width="7.42578125" bestFit="1" customWidth="1"/>
    <col min="4" max="4" width="11.28515625" bestFit="1" customWidth="1"/>
    <col min="5" max="5" width="17.28515625" style="123" customWidth="1"/>
    <col min="6" max="6" width="14.85546875" style="123" bestFit="1" customWidth="1"/>
  </cols>
  <sheetData>
    <row r="1" spans="1:6" s="118" customFormat="1" ht="30.75" customHeight="1" x14ac:dyDescent="0.25">
      <c r="A1" s="116" t="s">
        <v>3</v>
      </c>
      <c r="B1" s="119" t="s">
        <v>153</v>
      </c>
      <c r="C1" s="117" t="s">
        <v>204</v>
      </c>
      <c r="D1" s="118" t="s">
        <v>4</v>
      </c>
      <c r="E1" s="120" t="s">
        <v>348</v>
      </c>
      <c r="F1" s="120" t="s">
        <v>315</v>
      </c>
    </row>
    <row r="2" spans="1:6" x14ac:dyDescent="0.25">
      <c r="A2" t="s">
        <v>267</v>
      </c>
      <c r="B2">
        <v>1</v>
      </c>
      <c r="D2" t="s">
        <v>317</v>
      </c>
      <c r="E2" s="123">
        <v>300</v>
      </c>
      <c r="F2" s="123">
        <f>E2*B2</f>
        <v>300</v>
      </c>
    </row>
    <row r="3" spans="1:6" x14ac:dyDescent="0.25">
      <c r="A3" t="s">
        <v>358</v>
      </c>
      <c r="B3">
        <v>8</v>
      </c>
      <c r="D3" t="s">
        <v>338</v>
      </c>
      <c r="E3" s="123">
        <v>20</v>
      </c>
      <c r="F3" s="123">
        <f t="shared" ref="F3:F12" si="0">E3*B3</f>
        <v>160</v>
      </c>
    </row>
    <row r="4" spans="1:6" x14ac:dyDescent="0.25">
      <c r="A4" t="s">
        <v>357</v>
      </c>
      <c r="B4">
        <v>4</v>
      </c>
      <c r="D4" t="s">
        <v>338</v>
      </c>
      <c r="E4" s="123">
        <v>40</v>
      </c>
      <c r="F4" s="123">
        <f t="shared" si="0"/>
        <v>160</v>
      </c>
    </row>
    <row r="5" spans="1:6" x14ac:dyDescent="0.25">
      <c r="A5" t="s">
        <v>356</v>
      </c>
      <c r="B5">
        <v>1</v>
      </c>
      <c r="D5" t="s">
        <v>338</v>
      </c>
      <c r="E5" s="123">
        <v>50</v>
      </c>
      <c r="F5" s="123">
        <f t="shared" si="0"/>
        <v>50</v>
      </c>
    </row>
    <row r="6" spans="1:6" x14ac:dyDescent="0.25">
      <c r="A6" t="s">
        <v>355</v>
      </c>
      <c r="B6">
        <v>18</v>
      </c>
      <c r="D6" t="s">
        <v>338</v>
      </c>
      <c r="E6" s="123">
        <v>14</v>
      </c>
      <c r="F6" s="123">
        <f t="shared" si="0"/>
        <v>252</v>
      </c>
    </row>
    <row r="7" spans="1:6" x14ac:dyDescent="0.25">
      <c r="A7" t="s">
        <v>354</v>
      </c>
      <c r="B7">
        <v>18</v>
      </c>
      <c r="D7" t="s">
        <v>338</v>
      </c>
      <c r="E7" s="123">
        <v>175</v>
      </c>
      <c r="F7" s="123">
        <f t="shared" si="0"/>
        <v>3150</v>
      </c>
    </row>
    <row r="8" spans="1:6" x14ac:dyDescent="0.25">
      <c r="A8" t="s">
        <v>353</v>
      </c>
      <c r="B8">
        <v>2</v>
      </c>
      <c r="D8" t="s">
        <v>338</v>
      </c>
      <c r="E8" s="123">
        <v>29</v>
      </c>
      <c r="F8" s="123">
        <f t="shared" si="0"/>
        <v>58</v>
      </c>
    </row>
    <row r="9" spans="1:6" x14ac:dyDescent="0.25">
      <c r="A9" t="s">
        <v>352</v>
      </c>
      <c r="B9">
        <v>9</v>
      </c>
      <c r="D9" t="s">
        <v>338</v>
      </c>
      <c r="E9" s="123">
        <v>14</v>
      </c>
      <c r="F9" s="123">
        <f t="shared" si="0"/>
        <v>126</v>
      </c>
    </row>
    <row r="10" spans="1:6" x14ac:dyDescent="0.25">
      <c r="A10" t="s">
        <v>351</v>
      </c>
      <c r="B10">
        <v>2</v>
      </c>
      <c r="D10" t="s">
        <v>339</v>
      </c>
      <c r="E10" s="123">
        <v>25</v>
      </c>
      <c r="F10" s="123">
        <f t="shared" si="0"/>
        <v>50</v>
      </c>
    </row>
    <row r="11" spans="1:6" x14ac:dyDescent="0.25">
      <c r="A11" t="s">
        <v>350</v>
      </c>
      <c r="B11">
        <v>1</v>
      </c>
      <c r="D11" t="s">
        <v>339</v>
      </c>
      <c r="E11" s="123">
        <v>25</v>
      </c>
      <c r="F11" s="123">
        <f t="shared" si="0"/>
        <v>25</v>
      </c>
    </row>
    <row r="12" spans="1:6" x14ac:dyDescent="0.25">
      <c r="A12" t="s">
        <v>349</v>
      </c>
      <c r="B12">
        <v>8</v>
      </c>
      <c r="D12" t="s">
        <v>339</v>
      </c>
      <c r="E12" s="123">
        <v>300</v>
      </c>
      <c r="F12" s="123">
        <f t="shared" si="0"/>
        <v>2400</v>
      </c>
    </row>
    <row r="14" spans="1:6" s="97" customFormat="1" x14ac:dyDescent="0.25">
      <c r="E14" s="126"/>
      <c r="F14" s="126"/>
    </row>
    <row r="15" spans="1:6" s="65" customFormat="1" x14ac:dyDescent="0.25">
      <c r="A15" s="65" t="s">
        <v>318</v>
      </c>
      <c r="E15" s="125"/>
      <c r="F15" s="125">
        <f>SUM(F1:F14)</f>
        <v>6731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9"/>
  <sheetViews>
    <sheetView workbookViewId="0">
      <selection sqref="A1:XFD1"/>
    </sheetView>
  </sheetViews>
  <sheetFormatPr defaultColWidth="8.85546875" defaultRowHeight="15" x14ac:dyDescent="0.25"/>
  <cols>
    <col min="1" max="1" width="32.7109375" style="71" bestFit="1" customWidth="1"/>
    <col min="2" max="3" width="8.85546875" style="71"/>
    <col min="4" max="4" width="16.42578125" style="71" bestFit="1" customWidth="1"/>
    <col min="5" max="5" width="17.140625" style="71" customWidth="1"/>
    <col min="6" max="6" width="10.42578125" style="121" bestFit="1" customWidth="1"/>
    <col min="7" max="16384" width="8.85546875" style="71"/>
  </cols>
  <sheetData>
    <row r="1" spans="1:94" s="118" customFormat="1" ht="30.75" customHeight="1" x14ac:dyDescent="0.25">
      <c r="A1" s="116" t="s">
        <v>3</v>
      </c>
      <c r="B1" s="119" t="s">
        <v>153</v>
      </c>
      <c r="C1" s="117" t="s">
        <v>204</v>
      </c>
      <c r="D1" s="118" t="s">
        <v>4</v>
      </c>
      <c r="E1" s="118" t="s">
        <v>348</v>
      </c>
      <c r="F1" s="120" t="s">
        <v>315</v>
      </c>
    </row>
    <row r="2" spans="1:94" x14ac:dyDescent="0.25">
      <c r="A2" s="98" t="s">
        <v>342</v>
      </c>
      <c r="B2" s="99">
        <v>1</v>
      </c>
      <c r="C2" s="100" t="s">
        <v>148</v>
      </c>
      <c r="D2" s="100" t="s">
        <v>317</v>
      </c>
      <c r="E2" s="101">
        <v>20</v>
      </c>
      <c r="F2" s="123">
        <f>E2*B2</f>
        <v>20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</row>
    <row r="3" spans="1:94" x14ac:dyDescent="0.25">
      <c r="A3" s="98" t="s">
        <v>269</v>
      </c>
      <c r="B3" s="99">
        <v>2</v>
      </c>
      <c r="C3" s="100" t="s">
        <v>148</v>
      </c>
      <c r="D3" s="100" t="s">
        <v>229</v>
      </c>
      <c r="E3" s="101">
        <v>25</v>
      </c>
      <c r="F3" s="123">
        <f t="shared" ref="F3:F16" si="0">E3*B3</f>
        <v>50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</row>
    <row r="4" spans="1:94" x14ac:dyDescent="0.25">
      <c r="A4" s="98" t="s">
        <v>270</v>
      </c>
      <c r="B4" s="99">
        <v>1</v>
      </c>
      <c r="C4" s="100" t="s">
        <v>148</v>
      </c>
      <c r="D4" s="100" t="s">
        <v>229</v>
      </c>
      <c r="E4" s="101">
        <v>100</v>
      </c>
      <c r="F4" s="123">
        <f t="shared" si="0"/>
        <v>100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</row>
    <row r="5" spans="1:94" x14ac:dyDescent="0.25">
      <c r="A5" s="98" t="s">
        <v>271</v>
      </c>
      <c r="B5" s="99">
        <v>2</v>
      </c>
      <c r="C5" s="100" t="s">
        <v>148</v>
      </c>
      <c r="D5" s="100" t="s">
        <v>229</v>
      </c>
      <c r="E5" s="101">
        <v>160</v>
      </c>
      <c r="F5" s="123">
        <f t="shared" si="0"/>
        <v>320</v>
      </c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</row>
    <row r="6" spans="1:94" x14ac:dyDescent="0.25">
      <c r="A6" s="98" t="s">
        <v>272</v>
      </c>
      <c r="B6" s="99">
        <v>7</v>
      </c>
      <c r="C6" s="100" t="s">
        <v>148</v>
      </c>
      <c r="D6" s="100" t="s">
        <v>229</v>
      </c>
      <c r="E6" s="101">
        <v>15</v>
      </c>
      <c r="F6" s="123">
        <f t="shared" si="0"/>
        <v>105</v>
      </c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</row>
    <row r="7" spans="1:94" x14ac:dyDescent="0.25">
      <c r="A7" s="98" t="s">
        <v>273</v>
      </c>
      <c r="B7" s="99">
        <v>6</v>
      </c>
      <c r="C7" s="100" t="s">
        <v>148</v>
      </c>
      <c r="D7" s="100" t="s">
        <v>229</v>
      </c>
      <c r="E7" s="101">
        <v>10</v>
      </c>
      <c r="F7" s="123">
        <f t="shared" si="0"/>
        <v>60</v>
      </c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</row>
    <row r="8" spans="1:94" x14ac:dyDescent="0.25">
      <c r="A8" s="98" t="s">
        <v>274</v>
      </c>
      <c r="B8" s="99">
        <v>3</v>
      </c>
      <c r="C8" s="100" t="s">
        <v>148</v>
      </c>
      <c r="D8" s="100" t="s">
        <v>229</v>
      </c>
      <c r="E8" s="101">
        <v>5</v>
      </c>
      <c r="F8" s="123">
        <f t="shared" si="0"/>
        <v>15</v>
      </c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</row>
    <row r="9" spans="1:94" x14ac:dyDescent="0.25">
      <c r="A9" s="98" t="s">
        <v>275</v>
      </c>
      <c r="B9" s="99">
        <v>1</v>
      </c>
      <c r="C9" s="100" t="s">
        <v>148</v>
      </c>
      <c r="D9" s="100" t="s">
        <v>229</v>
      </c>
      <c r="E9" s="101">
        <v>5</v>
      </c>
      <c r="F9" s="123">
        <f t="shared" si="0"/>
        <v>5</v>
      </c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</row>
    <row r="10" spans="1:94" x14ac:dyDescent="0.25">
      <c r="A10" s="98" t="s">
        <v>276</v>
      </c>
      <c r="B10" s="99">
        <v>2</v>
      </c>
      <c r="C10" s="100" t="s">
        <v>148</v>
      </c>
      <c r="D10" s="100" t="s">
        <v>229</v>
      </c>
      <c r="E10" s="101">
        <v>25</v>
      </c>
      <c r="F10" s="123">
        <f t="shared" si="0"/>
        <v>50</v>
      </c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</row>
    <row r="11" spans="1:94" x14ac:dyDescent="0.25">
      <c r="A11" s="98" t="s">
        <v>277</v>
      </c>
      <c r="B11" s="99">
        <v>1</v>
      </c>
      <c r="C11" s="100" t="s">
        <v>148</v>
      </c>
      <c r="D11" s="100" t="s">
        <v>229</v>
      </c>
      <c r="E11" s="101">
        <v>5</v>
      </c>
      <c r="F11" s="123">
        <f t="shared" si="0"/>
        <v>5</v>
      </c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</row>
    <row r="12" spans="1:94" x14ac:dyDescent="0.25">
      <c r="A12" s="98" t="s">
        <v>278</v>
      </c>
      <c r="B12" s="99">
        <v>22</v>
      </c>
      <c r="C12" s="100" t="s">
        <v>148</v>
      </c>
      <c r="D12" s="100" t="s">
        <v>229</v>
      </c>
      <c r="E12" s="101">
        <v>12</v>
      </c>
      <c r="F12" s="123">
        <f t="shared" si="0"/>
        <v>264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</row>
    <row r="13" spans="1:94" x14ac:dyDescent="0.25">
      <c r="A13" s="98" t="s">
        <v>279</v>
      </c>
      <c r="B13" s="99">
        <v>1</v>
      </c>
      <c r="C13" s="100" t="s">
        <v>148</v>
      </c>
      <c r="D13" s="100" t="s">
        <v>229</v>
      </c>
      <c r="E13" s="101">
        <v>200</v>
      </c>
      <c r="F13" s="123">
        <f t="shared" si="0"/>
        <v>200</v>
      </c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</row>
    <row r="14" spans="1:94" x14ac:dyDescent="0.25">
      <c r="A14" s="98" t="s">
        <v>280</v>
      </c>
      <c r="B14" s="99">
        <v>1</v>
      </c>
      <c r="C14" s="100" t="s">
        <v>148</v>
      </c>
      <c r="D14" s="100" t="s">
        <v>229</v>
      </c>
      <c r="E14" s="101">
        <v>0</v>
      </c>
      <c r="F14" s="123">
        <f t="shared" si="0"/>
        <v>0</v>
      </c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</row>
    <row r="15" spans="1:94" x14ac:dyDescent="0.25">
      <c r="A15" s="98" t="s">
        <v>281</v>
      </c>
      <c r="B15" s="99">
        <v>1</v>
      </c>
      <c r="C15" s="100" t="s">
        <v>148</v>
      </c>
      <c r="D15" s="100" t="s">
        <v>229</v>
      </c>
      <c r="E15" s="101">
        <v>0</v>
      </c>
      <c r="F15" s="123">
        <f t="shared" si="0"/>
        <v>0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</row>
    <row r="16" spans="1:94" x14ac:dyDescent="0.25">
      <c r="A16" s="98" t="s">
        <v>282</v>
      </c>
      <c r="B16" s="99">
        <v>1</v>
      </c>
      <c r="C16" s="100" t="s">
        <v>148</v>
      </c>
      <c r="D16" s="100" t="s">
        <v>229</v>
      </c>
      <c r="E16" s="103">
        <v>0</v>
      </c>
      <c r="F16" s="123">
        <f t="shared" si="0"/>
        <v>0</v>
      </c>
      <c r="G16" s="100" t="s">
        <v>283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</row>
    <row r="18" spans="1:6" s="104" customFormat="1" x14ac:dyDescent="0.25">
      <c r="F18" s="124"/>
    </row>
    <row r="19" spans="1:6" s="65" customFormat="1" x14ac:dyDescent="0.25">
      <c r="A19" s="65" t="s">
        <v>318</v>
      </c>
      <c r="F19" s="125">
        <f>SUM(F1:F18)</f>
        <v>1194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C23" sqref="C23"/>
    </sheetView>
  </sheetViews>
  <sheetFormatPr defaultColWidth="8.85546875" defaultRowHeight="15" x14ac:dyDescent="0.25"/>
  <cols>
    <col min="1" max="1" width="34.7109375" style="71" bestFit="1" customWidth="1"/>
    <col min="2" max="2" width="8" style="71" bestFit="1" customWidth="1"/>
    <col min="3" max="3" width="12" style="71" bestFit="1" customWidth="1"/>
    <col min="4" max="4" width="11.85546875" style="71" bestFit="1" customWidth="1"/>
    <col min="5" max="5" width="16.85546875" style="121" customWidth="1"/>
    <col min="6" max="6" width="14.85546875" style="121" bestFit="1" customWidth="1"/>
    <col min="7" max="7" width="3" style="71" bestFit="1" customWidth="1"/>
    <col min="8" max="8" width="2" style="71" bestFit="1" customWidth="1"/>
    <col min="9" max="9" width="9.7109375" style="71" bestFit="1" customWidth="1"/>
    <col min="10" max="10" width="7.140625" style="71" bestFit="1" customWidth="1"/>
    <col min="11" max="11" width="2" style="71" bestFit="1" customWidth="1"/>
    <col min="12" max="16384" width="8.85546875" style="71"/>
  </cols>
  <sheetData>
    <row r="1" spans="1:7" s="118" customFormat="1" ht="30.75" customHeight="1" x14ac:dyDescent="0.25">
      <c r="A1" s="116" t="s">
        <v>3</v>
      </c>
      <c r="B1" s="119" t="s">
        <v>153</v>
      </c>
      <c r="C1" s="117" t="s">
        <v>204</v>
      </c>
      <c r="D1" s="118" t="s">
        <v>4</v>
      </c>
      <c r="E1" s="120" t="s">
        <v>348</v>
      </c>
      <c r="F1" s="120" t="s">
        <v>315</v>
      </c>
    </row>
    <row r="2" spans="1:7" s="75" customFormat="1" x14ac:dyDescent="0.25">
      <c r="A2" s="77" t="s">
        <v>328</v>
      </c>
      <c r="B2" s="78">
        <v>1</v>
      </c>
      <c r="C2" s="79" t="s">
        <v>148</v>
      </c>
      <c r="D2" s="75" t="s">
        <v>329</v>
      </c>
      <c r="E2" s="121">
        <v>10</v>
      </c>
      <c r="F2" s="121">
        <f>E2*B2</f>
        <v>10</v>
      </c>
    </row>
    <row r="3" spans="1:7" x14ac:dyDescent="0.25">
      <c r="A3" s="74" t="s">
        <v>187</v>
      </c>
      <c r="B3" s="73">
        <v>1</v>
      </c>
      <c r="C3" s="73" t="s">
        <v>148</v>
      </c>
      <c r="D3" s="73" t="s">
        <v>327</v>
      </c>
      <c r="E3" s="121">
        <v>15</v>
      </c>
      <c r="F3" s="121">
        <f>E3*B3</f>
        <v>15</v>
      </c>
    </row>
    <row r="4" spans="1:7" x14ac:dyDescent="0.25">
      <c r="A4" s="74" t="s">
        <v>320</v>
      </c>
      <c r="B4" s="73">
        <v>1</v>
      </c>
      <c r="C4" s="73" t="s">
        <v>185</v>
      </c>
      <c r="D4" s="73" t="s">
        <v>327</v>
      </c>
      <c r="E4" s="121">
        <v>3</v>
      </c>
      <c r="F4" s="121">
        <f t="shared" ref="F4:F18" si="0">E4*B4</f>
        <v>3</v>
      </c>
    </row>
    <row r="5" spans="1:7" x14ac:dyDescent="0.25">
      <c r="A5" s="74" t="s">
        <v>323</v>
      </c>
      <c r="B5" s="73">
        <v>1</v>
      </c>
      <c r="C5" s="73" t="s">
        <v>185</v>
      </c>
      <c r="D5" s="73" t="s">
        <v>327</v>
      </c>
      <c r="E5" s="121">
        <v>3</v>
      </c>
      <c r="F5" s="121">
        <f t="shared" si="0"/>
        <v>3</v>
      </c>
      <c r="G5" s="72"/>
    </row>
    <row r="6" spans="1:7" x14ac:dyDescent="0.25">
      <c r="A6" s="74" t="s">
        <v>322</v>
      </c>
      <c r="B6" s="73">
        <v>1</v>
      </c>
      <c r="C6" s="73" t="s">
        <v>185</v>
      </c>
      <c r="D6" s="73" t="s">
        <v>327</v>
      </c>
      <c r="E6" s="121">
        <v>3</v>
      </c>
      <c r="F6" s="121">
        <f t="shared" si="0"/>
        <v>3</v>
      </c>
      <c r="G6" s="72"/>
    </row>
    <row r="7" spans="1:7" x14ac:dyDescent="0.25">
      <c r="A7" s="74" t="s">
        <v>321</v>
      </c>
      <c r="B7" s="73">
        <v>1</v>
      </c>
      <c r="C7" s="73" t="s">
        <v>185</v>
      </c>
      <c r="D7" s="73" t="s">
        <v>327</v>
      </c>
      <c r="E7" s="121">
        <v>3</v>
      </c>
      <c r="F7" s="121">
        <f t="shared" si="0"/>
        <v>3</v>
      </c>
      <c r="G7" s="72"/>
    </row>
    <row r="8" spans="1:7" x14ac:dyDescent="0.25">
      <c r="A8" s="74" t="s">
        <v>324</v>
      </c>
      <c r="B8" s="73">
        <v>1</v>
      </c>
      <c r="C8" s="73" t="s">
        <v>185</v>
      </c>
      <c r="D8" s="73" t="s">
        <v>327</v>
      </c>
      <c r="E8" s="121">
        <v>3</v>
      </c>
      <c r="F8" s="121">
        <f t="shared" si="0"/>
        <v>3</v>
      </c>
      <c r="G8" s="72"/>
    </row>
    <row r="9" spans="1:7" x14ac:dyDescent="0.25">
      <c r="A9" s="74" t="s">
        <v>325</v>
      </c>
      <c r="B9" s="73">
        <v>1</v>
      </c>
      <c r="C9" s="73" t="s">
        <v>185</v>
      </c>
      <c r="D9" s="73" t="s">
        <v>327</v>
      </c>
      <c r="E9" s="121">
        <v>3</v>
      </c>
      <c r="F9" s="121">
        <f t="shared" si="0"/>
        <v>3</v>
      </c>
      <c r="G9" s="72"/>
    </row>
    <row r="10" spans="1:7" x14ac:dyDescent="0.25">
      <c r="A10" s="74" t="s">
        <v>330</v>
      </c>
      <c r="B10" s="73">
        <v>2</v>
      </c>
      <c r="C10" s="73" t="s">
        <v>148</v>
      </c>
      <c r="D10" s="73" t="s">
        <v>327</v>
      </c>
      <c r="E10" s="121">
        <v>12</v>
      </c>
      <c r="F10" s="121">
        <f t="shared" si="0"/>
        <v>24</v>
      </c>
      <c r="G10" s="72"/>
    </row>
    <row r="11" spans="1:7" x14ac:dyDescent="0.25">
      <c r="A11" s="74" t="s">
        <v>24</v>
      </c>
      <c r="B11" s="73">
        <v>1</v>
      </c>
      <c r="C11" s="73" t="s">
        <v>148</v>
      </c>
      <c r="D11" s="73" t="s">
        <v>327</v>
      </c>
      <c r="E11" s="121">
        <v>2</v>
      </c>
      <c r="F11" s="121">
        <f t="shared" si="0"/>
        <v>2</v>
      </c>
    </row>
    <row r="12" spans="1:7" x14ac:dyDescent="0.25">
      <c r="A12" s="74" t="s">
        <v>25</v>
      </c>
      <c r="B12" s="73">
        <v>1</v>
      </c>
      <c r="C12" s="73" t="s">
        <v>148</v>
      </c>
      <c r="D12" s="73" t="s">
        <v>327</v>
      </c>
      <c r="E12" s="121">
        <v>2</v>
      </c>
      <c r="F12" s="121">
        <f t="shared" si="0"/>
        <v>2</v>
      </c>
    </row>
    <row r="13" spans="1:7" x14ac:dyDescent="0.25">
      <c r="A13" s="74" t="s">
        <v>26</v>
      </c>
      <c r="B13" s="73">
        <v>1</v>
      </c>
      <c r="C13" s="73" t="s">
        <v>148</v>
      </c>
      <c r="D13" s="73" t="s">
        <v>327</v>
      </c>
      <c r="E13" s="121">
        <v>10</v>
      </c>
      <c r="F13" s="121">
        <f t="shared" si="0"/>
        <v>10</v>
      </c>
    </row>
    <row r="14" spans="1:7" x14ac:dyDescent="0.25">
      <c r="A14" s="74" t="s">
        <v>27</v>
      </c>
      <c r="B14" s="73">
        <v>1</v>
      </c>
      <c r="C14" s="73" t="s">
        <v>148</v>
      </c>
      <c r="D14" s="73" t="s">
        <v>327</v>
      </c>
      <c r="E14" s="121">
        <v>25</v>
      </c>
      <c r="F14" s="121">
        <f t="shared" si="0"/>
        <v>25</v>
      </c>
    </row>
    <row r="15" spans="1:7" x14ac:dyDescent="0.25">
      <c r="A15" s="74" t="s">
        <v>188</v>
      </c>
      <c r="B15" s="73">
        <v>1</v>
      </c>
      <c r="C15" s="73" t="s">
        <v>148</v>
      </c>
      <c r="D15" s="73" t="s">
        <v>327</v>
      </c>
      <c r="E15" s="121">
        <v>3</v>
      </c>
      <c r="F15" s="121">
        <f t="shared" si="0"/>
        <v>3</v>
      </c>
    </row>
    <row r="16" spans="1:7" x14ac:dyDescent="0.25">
      <c r="A16" s="74" t="s">
        <v>189</v>
      </c>
      <c r="B16" s="73">
        <v>1</v>
      </c>
      <c r="C16" s="73" t="s">
        <v>148</v>
      </c>
      <c r="D16" s="73" t="s">
        <v>327</v>
      </c>
      <c r="E16" s="121">
        <v>3</v>
      </c>
      <c r="F16" s="121">
        <f t="shared" si="0"/>
        <v>3</v>
      </c>
    </row>
    <row r="17" spans="1:6" x14ac:dyDescent="0.25">
      <c r="A17" s="74" t="s">
        <v>190</v>
      </c>
      <c r="B17" s="73">
        <v>1</v>
      </c>
      <c r="C17" s="73" t="s">
        <v>148</v>
      </c>
      <c r="D17" s="73" t="s">
        <v>327</v>
      </c>
      <c r="E17" s="121">
        <v>3</v>
      </c>
      <c r="F17" s="121">
        <f t="shared" si="0"/>
        <v>3</v>
      </c>
    </row>
    <row r="18" spans="1:6" x14ac:dyDescent="0.25">
      <c r="A18" s="74" t="s">
        <v>326</v>
      </c>
      <c r="B18" s="73">
        <v>1</v>
      </c>
      <c r="C18" s="73" t="s">
        <v>148</v>
      </c>
      <c r="D18" s="73" t="s">
        <v>327</v>
      </c>
      <c r="E18" s="121">
        <v>50</v>
      </c>
      <c r="F18" s="121">
        <f t="shared" si="0"/>
        <v>50</v>
      </c>
    </row>
    <row r="21" spans="1:6" s="76" customFormat="1" x14ac:dyDescent="0.25">
      <c r="A21" s="76" t="s">
        <v>318</v>
      </c>
      <c r="E21" s="122"/>
      <c r="F21" s="122">
        <f>SUM(F1:F20)</f>
        <v>165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E10" sqref="E10"/>
    </sheetView>
  </sheetViews>
  <sheetFormatPr defaultColWidth="8.85546875" defaultRowHeight="15" x14ac:dyDescent="0.25"/>
  <cols>
    <col min="1" max="1" width="33.140625" customWidth="1"/>
    <col min="2" max="2" width="8.85546875" style="61"/>
    <col min="3" max="3" width="8.85546875" style="59"/>
    <col min="4" max="4" width="15.7109375" bestFit="1" customWidth="1"/>
    <col min="5" max="5" width="16.42578125" style="123" customWidth="1"/>
    <col min="6" max="6" width="14.85546875" style="123" bestFit="1" customWidth="1"/>
  </cols>
  <sheetData>
    <row r="1" spans="1:6" s="118" customFormat="1" ht="30.75" customHeight="1" x14ac:dyDescent="0.25">
      <c r="A1" s="116" t="s">
        <v>3</v>
      </c>
      <c r="B1" s="119" t="s">
        <v>153</v>
      </c>
      <c r="C1" s="117" t="s">
        <v>204</v>
      </c>
      <c r="D1" s="118" t="s">
        <v>4</v>
      </c>
      <c r="E1" s="118" t="s">
        <v>348</v>
      </c>
      <c r="F1" s="120" t="s">
        <v>315</v>
      </c>
    </row>
    <row r="2" spans="1:6" x14ac:dyDescent="0.25">
      <c r="A2" s="63" t="s">
        <v>319</v>
      </c>
      <c r="B2" s="64">
        <v>1</v>
      </c>
      <c r="C2" s="59" t="s">
        <v>148</v>
      </c>
      <c r="D2" t="s">
        <v>317</v>
      </c>
      <c r="E2" s="123">
        <v>40</v>
      </c>
      <c r="F2" s="123">
        <f t="shared" ref="F2:F30" si="0">E2*B2</f>
        <v>40</v>
      </c>
    </row>
    <row r="3" spans="1:6" x14ac:dyDescent="0.25">
      <c r="A3" t="s">
        <v>194</v>
      </c>
      <c r="B3" s="61">
        <v>1</v>
      </c>
      <c r="C3" s="59" t="s">
        <v>148</v>
      </c>
      <c r="D3" t="s">
        <v>193</v>
      </c>
      <c r="E3" s="123">
        <v>7</v>
      </c>
      <c r="F3" s="123">
        <f t="shared" si="0"/>
        <v>7</v>
      </c>
    </row>
    <row r="4" spans="1:6" x14ac:dyDescent="0.25">
      <c r="A4" t="s">
        <v>195</v>
      </c>
      <c r="B4" s="61">
        <v>1</v>
      </c>
      <c r="C4" s="59" t="s">
        <v>148</v>
      </c>
      <c r="D4" t="s">
        <v>193</v>
      </c>
      <c r="E4" s="123">
        <v>7</v>
      </c>
      <c r="F4" s="123">
        <f t="shared" si="0"/>
        <v>7</v>
      </c>
    </row>
    <row r="5" spans="1:6" x14ac:dyDescent="0.25">
      <c r="A5" t="s">
        <v>196</v>
      </c>
      <c r="B5" s="61">
        <v>1</v>
      </c>
      <c r="C5" s="59" t="s">
        <v>148</v>
      </c>
      <c r="D5" t="s">
        <v>193</v>
      </c>
      <c r="E5" s="123">
        <v>10</v>
      </c>
      <c r="F5" s="123">
        <f t="shared" si="0"/>
        <v>10</v>
      </c>
    </row>
    <row r="6" spans="1:6" x14ac:dyDescent="0.25">
      <c r="A6" t="s">
        <v>197</v>
      </c>
      <c r="B6" s="61">
        <v>2</v>
      </c>
      <c r="C6" s="59" t="s">
        <v>148</v>
      </c>
      <c r="D6" t="s">
        <v>193</v>
      </c>
      <c r="E6" s="123">
        <v>10</v>
      </c>
      <c r="F6" s="123">
        <f t="shared" si="0"/>
        <v>20</v>
      </c>
    </row>
    <row r="7" spans="1:6" x14ac:dyDescent="0.25">
      <c r="A7" t="s">
        <v>198</v>
      </c>
      <c r="B7" s="61">
        <v>2</v>
      </c>
      <c r="C7" s="59" t="s">
        <v>148</v>
      </c>
      <c r="D7" t="s">
        <v>193</v>
      </c>
      <c r="E7" s="123">
        <v>30</v>
      </c>
      <c r="F7" s="123">
        <f t="shared" si="0"/>
        <v>60</v>
      </c>
    </row>
    <row r="8" spans="1:6" x14ac:dyDescent="0.25">
      <c r="A8" t="s">
        <v>199</v>
      </c>
      <c r="B8" s="61">
        <v>4</v>
      </c>
      <c r="C8" s="59" t="s">
        <v>148</v>
      </c>
      <c r="D8" t="s">
        <v>193</v>
      </c>
      <c r="E8" s="123">
        <v>0.75</v>
      </c>
      <c r="F8" s="123">
        <f t="shared" si="0"/>
        <v>3</v>
      </c>
    </row>
    <row r="9" spans="1:6" x14ac:dyDescent="0.25">
      <c r="A9" t="s">
        <v>200</v>
      </c>
      <c r="B9" s="61">
        <v>1</v>
      </c>
      <c r="C9" s="59" t="s">
        <v>148</v>
      </c>
      <c r="D9" t="s">
        <v>193</v>
      </c>
      <c r="E9" s="123">
        <v>1</v>
      </c>
      <c r="F9" s="123">
        <f t="shared" si="0"/>
        <v>1</v>
      </c>
    </row>
    <row r="10" spans="1:6" x14ac:dyDescent="0.25">
      <c r="A10" t="s">
        <v>201</v>
      </c>
      <c r="B10" s="61">
        <v>1</v>
      </c>
      <c r="C10" s="59" t="s">
        <v>148</v>
      </c>
      <c r="D10" t="s">
        <v>193</v>
      </c>
      <c r="E10" s="123">
        <v>5</v>
      </c>
      <c r="F10" s="123">
        <f t="shared" si="0"/>
        <v>5</v>
      </c>
    </row>
    <row r="11" spans="1:6" x14ac:dyDescent="0.25">
      <c r="A11" t="s">
        <v>202</v>
      </c>
      <c r="B11" s="61">
        <v>10</v>
      </c>
      <c r="C11" s="59" t="s">
        <v>148</v>
      </c>
      <c r="D11" t="s">
        <v>193</v>
      </c>
      <c r="E11" s="123">
        <v>0.2</v>
      </c>
      <c r="F11" s="123">
        <f t="shared" si="0"/>
        <v>2</v>
      </c>
    </row>
    <row r="12" spans="1:6" x14ac:dyDescent="0.25">
      <c r="A12" t="s">
        <v>203</v>
      </c>
      <c r="B12" s="61">
        <v>3</v>
      </c>
      <c r="C12" s="60">
        <v>41456</v>
      </c>
      <c r="D12" t="s">
        <v>193</v>
      </c>
      <c r="E12" s="123">
        <v>4</v>
      </c>
      <c r="F12" s="123">
        <f t="shared" si="0"/>
        <v>12</v>
      </c>
    </row>
    <row r="13" spans="1:6" x14ac:dyDescent="0.25">
      <c r="A13" t="s">
        <v>34</v>
      </c>
      <c r="B13" s="61">
        <v>1</v>
      </c>
      <c r="C13" s="59" t="s">
        <v>148</v>
      </c>
      <c r="D13" t="s">
        <v>193</v>
      </c>
      <c r="E13" s="123">
        <v>3</v>
      </c>
      <c r="F13" s="123">
        <f t="shared" si="0"/>
        <v>3</v>
      </c>
    </row>
    <row r="14" spans="1:6" x14ac:dyDescent="0.25">
      <c r="A14" t="s">
        <v>205</v>
      </c>
      <c r="B14" s="61">
        <v>4</v>
      </c>
      <c r="C14" s="59" t="s">
        <v>148</v>
      </c>
      <c r="D14" t="s">
        <v>193</v>
      </c>
      <c r="E14" s="123">
        <v>7</v>
      </c>
      <c r="F14" s="123">
        <f t="shared" si="0"/>
        <v>28</v>
      </c>
    </row>
    <row r="15" spans="1:6" x14ac:dyDescent="0.25">
      <c r="A15" t="s">
        <v>206</v>
      </c>
      <c r="B15" s="61">
        <v>3</v>
      </c>
      <c r="C15" s="59" t="s">
        <v>148</v>
      </c>
      <c r="D15" t="s">
        <v>193</v>
      </c>
      <c r="E15" s="123">
        <v>10</v>
      </c>
      <c r="F15" s="123">
        <f t="shared" si="0"/>
        <v>30</v>
      </c>
    </row>
    <row r="16" spans="1:6" x14ac:dyDescent="0.25">
      <c r="A16" t="s">
        <v>207</v>
      </c>
      <c r="B16" s="61">
        <v>1</v>
      </c>
      <c r="C16" s="59" t="s">
        <v>148</v>
      </c>
      <c r="D16" t="s">
        <v>193</v>
      </c>
      <c r="E16" s="123">
        <v>10</v>
      </c>
      <c r="F16" s="123">
        <f t="shared" si="0"/>
        <v>10</v>
      </c>
    </row>
    <row r="17" spans="1:6" x14ac:dyDescent="0.25">
      <c r="A17" t="s">
        <v>209</v>
      </c>
      <c r="B17" s="61">
        <v>1</v>
      </c>
      <c r="C17" s="59" t="s">
        <v>148</v>
      </c>
      <c r="D17" t="s">
        <v>193</v>
      </c>
      <c r="E17" s="123">
        <v>15</v>
      </c>
      <c r="F17" s="123">
        <f t="shared" si="0"/>
        <v>15</v>
      </c>
    </row>
    <row r="18" spans="1:6" x14ac:dyDescent="0.25">
      <c r="A18" t="s">
        <v>208</v>
      </c>
      <c r="B18" s="61">
        <v>1</v>
      </c>
      <c r="C18" s="59" t="s">
        <v>148</v>
      </c>
      <c r="D18" t="s">
        <v>193</v>
      </c>
      <c r="E18" s="123">
        <v>15</v>
      </c>
      <c r="F18" s="123">
        <f t="shared" si="0"/>
        <v>15</v>
      </c>
    </row>
    <row r="19" spans="1:6" x14ac:dyDescent="0.25">
      <c r="A19" t="s">
        <v>210</v>
      </c>
      <c r="B19" s="61">
        <v>25</v>
      </c>
      <c r="C19" s="59" t="s">
        <v>148</v>
      </c>
      <c r="D19" t="s">
        <v>193</v>
      </c>
      <c r="E19" s="123">
        <v>0.5</v>
      </c>
      <c r="F19" s="123">
        <f t="shared" si="0"/>
        <v>12.5</v>
      </c>
    </row>
    <row r="20" spans="1:6" x14ac:dyDescent="0.25">
      <c r="A20" t="s">
        <v>211</v>
      </c>
      <c r="B20" s="61">
        <v>4</v>
      </c>
      <c r="C20" s="59" t="s">
        <v>148</v>
      </c>
      <c r="D20" t="s">
        <v>193</v>
      </c>
      <c r="E20" s="123">
        <v>3</v>
      </c>
      <c r="F20" s="123">
        <f t="shared" si="0"/>
        <v>12</v>
      </c>
    </row>
    <row r="21" spans="1:6" x14ac:dyDescent="0.25">
      <c r="A21" t="s">
        <v>216</v>
      </c>
      <c r="B21" s="61">
        <v>2</v>
      </c>
      <c r="C21" s="59" t="s">
        <v>148</v>
      </c>
      <c r="D21" t="s">
        <v>193</v>
      </c>
      <c r="E21" s="123">
        <v>2</v>
      </c>
      <c r="F21" s="123">
        <f t="shared" si="0"/>
        <v>4</v>
      </c>
    </row>
    <row r="22" spans="1:6" x14ac:dyDescent="0.25">
      <c r="A22" t="s">
        <v>214</v>
      </c>
      <c r="B22" s="61">
        <v>4</v>
      </c>
      <c r="C22" s="59" t="s">
        <v>148</v>
      </c>
      <c r="D22" t="s">
        <v>212</v>
      </c>
      <c r="E22" s="123">
        <v>0.3</v>
      </c>
      <c r="F22" s="123">
        <f t="shared" si="0"/>
        <v>1.2</v>
      </c>
    </row>
    <row r="23" spans="1:6" x14ac:dyDescent="0.25">
      <c r="A23" t="s">
        <v>213</v>
      </c>
      <c r="B23" s="61">
        <v>1</v>
      </c>
      <c r="C23" s="59" t="s">
        <v>148</v>
      </c>
      <c r="D23" t="s">
        <v>212</v>
      </c>
      <c r="E23" s="123">
        <v>12</v>
      </c>
      <c r="F23" s="123">
        <f t="shared" si="0"/>
        <v>12</v>
      </c>
    </row>
    <row r="24" spans="1:6" x14ac:dyDescent="0.25">
      <c r="A24" t="s">
        <v>215</v>
      </c>
      <c r="B24" s="61">
        <v>1</v>
      </c>
      <c r="C24" s="59" t="s">
        <v>148</v>
      </c>
      <c r="D24" t="s">
        <v>212</v>
      </c>
      <c r="E24" s="123">
        <v>12</v>
      </c>
      <c r="F24" s="123">
        <f t="shared" si="0"/>
        <v>12</v>
      </c>
    </row>
    <row r="25" spans="1:6" x14ac:dyDescent="0.25">
      <c r="A25" t="s">
        <v>16</v>
      </c>
      <c r="B25" s="61">
        <v>1</v>
      </c>
      <c r="C25" s="59" t="s">
        <v>148</v>
      </c>
      <c r="D25" t="s">
        <v>212</v>
      </c>
      <c r="E25" s="123">
        <v>5</v>
      </c>
      <c r="F25" s="123">
        <f t="shared" si="0"/>
        <v>5</v>
      </c>
    </row>
    <row r="26" spans="1:6" x14ac:dyDescent="0.25">
      <c r="A26" t="s">
        <v>218</v>
      </c>
      <c r="B26" s="61">
        <v>1</v>
      </c>
      <c r="C26" s="59" t="s">
        <v>148</v>
      </c>
      <c r="D26" t="s">
        <v>217</v>
      </c>
      <c r="E26" s="123">
        <v>5</v>
      </c>
      <c r="F26" s="123">
        <f t="shared" si="0"/>
        <v>5</v>
      </c>
    </row>
    <row r="27" spans="1:6" x14ac:dyDescent="0.25">
      <c r="A27" t="s">
        <v>219</v>
      </c>
      <c r="B27" s="61">
        <v>1</v>
      </c>
      <c r="C27" s="59" t="s">
        <v>148</v>
      </c>
      <c r="D27" t="s">
        <v>217</v>
      </c>
      <c r="E27" s="123">
        <v>5</v>
      </c>
      <c r="F27" s="123">
        <f t="shared" si="0"/>
        <v>5</v>
      </c>
    </row>
    <row r="28" spans="1:6" x14ac:dyDescent="0.25">
      <c r="A28" t="s">
        <v>220</v>
      </c>
      <c r="B28" s="61">
        <v>1</v>
      </c>
      <c r="C28" s="59" t="s">
        <v>148</v>
      </c>
      <c r="D28" t="s">
        <v>217</v>
      </c>
      <c r="E28" s="123">
        <v>0</v>
      </c>
      <c r="F28" s="123">
        <f t="shared" si="0"/>
        <v>0</v>
      </c>
    </row>
    <row r="29" spans="1:6" x14ac:dyDescent="0.25">
      <c r="A29" t="s">
        <v>221</v>
      </c>
      <c r="B29" s="61">
        <v>1</v>
      </c>
      <c r="C29" s="59" t="s">
        <v>148</v>
      </c>
      <c r="D29" t="s">
        <v>217</v>
      </c>
      <c r="E29" s="123">
        <v>0</v>
      </c>
      <c r="F29" s="123">
        <f t="shared" si="0"/>
        <v>0</v>
      </c>
    </row>
    <row r="30" spans="1:6" x14ac:dyDescent="0.25">
      <c r="A30" t="s">
        <v>222</v>
      </c>
      <c r="B30" s="61">
        <v>25</v>
      </c>
      <c r="C30" s="59" t="s">
        <v>148</v>
      </c>
      <c r="D30" t="s">
        <v>217</v>
      </c>
      <c r="E30" s="123">
        <v>5</v>
      </c>
      <c r="F30" s="123">
        <f t="shared" si="0"/>
        <v>125</v>
      </c>
    </row>
    <row r="33" spans="1:6" s="66" customFormat="1" x14ac:dyDescent="0.25">
      <c r="A33" s="66" t="s">
        <v>318</v>
      </c>
      <c r="B33" s="69"/>
      <c r="C33" s="70"/>
      <c r="E33" s="127"/>
      <c r="F33" s="127">
        <f>SUM(F2:F32)</f>
        <v>461.7</v>
      </c>
    </row>
  </sheetData>
  <phoneticPr fontId="0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B29" sqref="B29"/>
    </sheetView>
  </sheetViews>
  <sheetFormatPr defaultColWidth="8.85546875" defaultRowHeight="15" x14ac:dyDescent="0.25"/>
  <cols>
    <col min="1" max="1" width="43.7109375" bestFit="1" customWidth="1"/>
    <col min="2" max="3" width="8.85546875" style="59"/>
    <col min="4" max="4" width="18.140625" bestFit="1" customWidth="1"/>
    <col min="5" max="5" width="18.7109375" style="123" customWidth="1"/>
    <col min="6" max="6" width="15.28515625" style="123" bestFit="1" customWidth="1"/>
  </cols>
  <sheetData>
    <row r="1" spans="1:6" s="118" customFormat="1" ht="30.75" customHeight="1" x14ac:dyDescent="0.25">
      <c r="A1" s="116" t="s">
        <v>3</v>
      </c>
      <c r="B1" s="119" t="s">
        <v>153</v>
      </c>
      <c r="C1" s="117" t="s">
        <v>204</v>
      </c>
      <c r="D1" s="118" t="s">
        <v>4</v>
      </c>
      <c r="E1" s="120" t="s">
        <v>348</v>
      </c>
      <c r="F1" s="120" t="s">
        <v>315</v>
      </c>
    </row>
    <row r="2" spans="1:6" s="94" customFormat="1" x14ac:dyDescent="0.25">
      <c r="A2" s="95" t="s">
        <v>316</v>
      </c>
      <c r="B2" s="96">
        <v>1</v>
      </c>
      <c r="C2" s="93" t="s">
        <v>148</v>
      </c>
      <c r="D2" s="94" t="s">
        <v>317</v>
      </c>
      <c r="E2" s="123">
        <v>40</v>
      </c>
      <c r="F2" s="123">
        <f>E2*B2</f>
        <v>40</v>
      </c>
    </row>
    <row r="3" spans="1:6" x14ac:dyDescent="0.25">
      <c r="A3" t="s">
        <v>226</v>
      </c>
      <c r="B3" s="59">
        <v>1</v>
      </c>
      <c r="C3" s="59" t="s">
        <v>148</v>
      </c>
      <c r="D3" t="s">
        <v>229</v>
      </c>
      <c r="E3" s="123">
        <v>5</v>
      </c>
      <c r="F3" s="123">
        <f>E3*B3</f>
        <v>5</v>
      </c>
    </row>
    <row r="4" spans="1:6" x14ac:dyDescent="0.25">
      <c r="A4" t="s">
        <v>289</v>
      </c>
      <c r="B4" s="59">
        <v>1</v>
      </c>
      <c r="C4" s="59" t="s">
        <v>148</v>
      </c>
      <c r="D4" t="s">
        <v>229</v>
      </c>
      <c r="E4" s="123">
        <v>15</v>
      </c>
      <c r="F4" s="123">
        <f t="shared" ref="F4:F41" si="0">E4*B4</f>
        <v>15</v>
      </c>
    </row>
    <row r="5" spans="1:6" x14ac:dyDescent="0.25">
      <c r="A5" t="s">
        <v>227</v>
      </c>
      <c r="B5" s="59">
        <v>15</v>
      </c>
      <c r="C5" s="59" t="s">
        <v>148</v>
      </c>
      <c r="D5" t="s">
        <v>229</v>
      </c>
      <c r="E5" s="123">
        <v>0.5</v>
      </c>
      <c r="F5" s="123">
        <f t="shared" si="0"/>
        <v>7.5</v>
      </c>
    </row>
    <row r="6" spans="1:6" x14ac:dyDescent="0.25">
      <c r="A6" t="s">
        <v>228</v>
      </c>
      <c r="B6" s="59">
        <v>2</v>
      </c>
      <c r="C6" s="59" t="s">
        <v>148</v>
      </c>
      <c r="D6" t="s">
        <v>229</v>
      </c>
      <c r="E6" s="123">
        <v>0</v>
      </c>
      <c r="F6" s="123">
        <f t="shared" si="0"/>
        <v>0</v>
      </c>
    </row>
    <row r="7" spans="1:6" x14ac:dyDescent="0.25">
      <c r="A7" t="s">
        <v>16</v>
      </c>
      <c r="B7" s="59">
        <v>1</v>
      </c>
      <c r="C7" s="59" t="s">
        <v>148</v>
      </c>
      <c r="D7" t="s">
        <v>229</v>
      </c>
      <c r="E7" s="123">
        <v>5</v>
      </c>
      <c r="F7" s="123">
        <f t="shared" si="0"/>
        <v>5</v>
      </c>
    </row>
    <row r="8" spans="1:6" x14ac:dyDescent="0.25">
      <c r="A8" t="s">
        <v>230</v>
      </c>
      <c r="B8" s="59">
        <v>1</v>
      </c>
      <c r="C8" s="59" t="s">
        <v>148</v>
      </c>
      <c r="D8" t="s">
        <v>229</v>
      </c>
      <c r="E8" s="123">
        <v>12</v>
      </c>
      <c r="F8" s="123">
        <f t="shared" si="0"/>
        <v>12</v>
      </c>
    </row>
    <row r="9" spans="1:6" x14ac:dyDescent="0.25">
      <c r="A9" t="s">
        <v>231</v>
      </c>
      <c r="B9" s="59">
        <v>56</v>
      </c>
      <c r="C9" s="59" t="s">
        <v>148</v>
      </c>
      <c r="D9" t="s">
        <v>229</v>
      </c>
      <c r="E9" s="123">
        <v>0.25</v>
      </c>
      <c r="F9" s="123">
        <f t="shared" si="0"/>
        <v>14</v>
      </c>
    </row>
    <row r="10" spans="1:6" x14ac:dyDescent="0.25">
      <c r="A10" t="s">
        <v>232</v>
      </c>
      <c r="B10" s="59">
        <v>2</v>
      </c>
      <c r="C10" s="59" t="s">
        <v>148</v>
      </c>
      <c r="D10" t="s">
        <v>229</v>
      </c>
      <c r="E10" s="123">
        <v>10</v>
      </c>
      <c r="F10" s="123">
        <f t="shared" si="0"/>
        <v>20</v>
      </c>
    </row>
    <row r="11" spans="1:6" x14ac:dyDescent="0.25">
      <c r="A11" t="s">
        <v>233</v>
      </c>
      <c r="B11" s="59">
        <v>2</v>
      </c>
      <c r="C11" s="59" t="s">
        <v>148</v>
      </c>
      <c r="D11" t="s">
        <v>229</v>
      </c>
      <c r="E11" s="123">
        <v>30</v>
      </c>
      <c r="F11" s="123">
        <f t="shared" si="0"/>
        <v>60</v>
      </c>
    </row>
    <row r="12" spans="1:6" x14ac:dyDescent="0.25">
      <c r="A12" t="s">
        <v>234</v>
      </c>
      <c r="B12" s="59">
        <v>5</v>
      </c>
      <c r="C12" s="59" t="s">
        <v>148</v>
      </c>
      <c r="D12" t="s">
        <v>229</v>
      </c>
      <c r="E12" s="123">
        <v>1</v>
      </c>
      <c r="F12" s="123">
        <f t="shared" si="0"/>
        <v>5</v>
      </c>
    </row>
    <row r="13" spans="1:6" x14ac:dyDescent="0.25">
      <c r="A13" t="s">
        <v>235</v>
      </c>
      <c r="B13" s="59">
        <v>1</v>
      </c>
      <c r="C13" s="59" t="s">
        <v>148</v>
      </c>
      <c r="D13" t="s">
        <v>229</v>
      </c>
      <c r="E13" s="123">
        <v>12</v>
      </c>
      <c r="F13" s="123">
        <f t="shared" si="0"/>
        <v>12</v>
      </c>
    </row>
    <row r="14" spans="1:6" x14ac:dyDescent="0.25">
      <c r="A14" t="s">
        <v>236</v>
      </c>
      <c r="B14" s="59">
        <v>1</v>
      </c>
      <c r="C14" s="59" t="s">
        <v>148</v>
      </c>
      <c r="D14" t="s">
        <v>229</v>
      </c>
      <c r="E14" s="123">
        <v>12</v>
      </c>
      <c r="F14" s="123">
        <f t="shared" si="0"/>
        <v>12</v>
      </c>
    </row>
    <row r="15" spans="1:6" x14ac:dyDescent="0.25">
      <c r="A15" t="s">
        <v>237</v>
      </c>
      <c r="B15" s="59">
        <v>4</v>
      </c>
      <c r="C15" s="59" t="s">
        <v>148</v>
      </c>
      <c r="D15" t="s">
        <v>229</v>
      </c>
      <c r="E15" s="123">
        <v>12</v>
      </c>
      <c r="F15" s="123">
        <f t="shared" si="0"/>
        <v>48</v>
      </c>
    </row>
    <row r="16" spans="1:6" x14ac:dyDescent="0.25">
      <c r="A16" t="s">
        <v>238</v>
      </c>
      <c r="B16" s="59">
        <v>20</v>
      </c>
      <c r="C16" s="59" t="s">
        <v>148</v>
      </c>
      <c r="D16" t="s">
        <v>229</v>
      </c>
      <c r="E16" s="123">
        <v>0.5</v>
      </c>
      <c r="F16" s="123">
        <f t="shared" si="0"/>
        <v>10</v>
      </c>
    </row>
    <row r="17" spans="1:6" x14ac:dyDescent="0.25">
      <c r="A17" t="s">
        <v>239</v>
      </c>
      <c r="B17" s="59">
        <v>51</v>
      </c>
      <c r="C17" s="60">
        <v>42552</v>
      </c>
      <c r="D17" t="s">
        <v>229</v>
      </c>
      <c r="E17" s="123">
        <v>0.15</v>
      </c>
      <c r="F17" s="123">
        <f t="shared" si="0"/>
        <v>7.6499999999999995</v>
      </c>
    </row>
    <row r="18" spans="1:6" x14ac:dyDescent="0.25">
      <c r="A18" t="s">
        <v>240</v>
      </c>
      <c r="B18" s="59">
        <v>2</v>
      </c>
      <c r="C18" s="59" t="s">
        <v>148</v>
      </c>
      <c r="D18" t="s">
        <v>229</v>
      </c>
      <c r="E18" s="123">
        <v>7</v>
      </c>
      <c r="F18" s="123">
        <f t="shared" si="0"/>
        <v>14</v>
      </c>
    </row>
    <row r="19" spans="1:6" x14ac:dyDescent="0.25">
      <c r="A19" t="s">
        <v>241</v>
      </c>
      <c r="B19" s="59">
        <v>4</v>
      </c>
      <c r="C19" s="59" t="s">
        <v>148</v>
      </c>
      <c r="D19" t="s">
        <v>229</v>
      </c>
      <c r="E19" s="123">
        <v>7</v>
      </c>
      <c r="F19" s="123">
        <f t="shared" si="0"/>
        <v>28</v>
      </c>
    </row>
    <row r="20" spans="1:6" x14ac:dyDescent="0.25">
      <c r="A20" t="s">
        <v>242</v>
      </c>
      <c r="B20" s="59">
        <v>2</v>
      </c>
      <c r="C20" s="60">
        <v>41426</v>
      </c>
      <c r="D20" t="s">
        <v>229</v>
      </c>
      <c r="E20" s="123">
        <v>2.5</v>
      </c>
      <c r="F20" s="123">
        <f t="shared" si="0"/>
        <v>5</v>
      </c>
    </row>
    <row r="21" spans="1:6" x14ac:dyDescent="0.25">
      <c r="A21" t="s">
        <v>243</v>
      </c>
      <c r="B21" s="59">
        <v>1</v>
      </c>
      <c r="C21" s="59" t="s">
        <v>244</v>
      </c>
      <c r="D21" t="s">
        <v>229</v>
      </c>
      <c r="E21" s="123">
        <v>2.5</v>
      </c>
      <c r="F21" s="123">
        <f t="shared" si="0"/>
        <v>2.5</v>
      </c>
    </row>
    <row r="22" spans="1:6" x14ac:dyDescent="0.25">
      <c r="A22" t="s">
        <v>246</v>
      </c>
      <c r="B22" s="59">
        <v>1</v>
      </c>
      <c r="C22" s="59" t="s">
        <v>148</v>
      </c>
      <c r="D22" t="s">
        <v>245</v>
      </c>
      <c r="E22" s="123">
        <v>7</v>
      </c>
      <c r="F22" s="123">
        <f t="shared" si="0"/>
        <v>7</v>
      </c>
    </row>
    <row r="23" spans="1:6" x14ac:dyDescent="0.25">
      <c r="A23" t="s">
        <v>247</v>
      </c>
      <c r="B23" s="59">
        <f>12+7+14+22</f>
        <v>55</v>
      </c>
      <c r="C23" s="59" t="s">
        <v>148</v>
      </c>
      <c r="D23" t="s">
        <v>245</v>
      </c>
      <c r="E23" s="123">
        <v>0.25</v>
      </c>
      <c r="F23" s="123">
        <f t="shared" si="0"/>
        <v>13.75</v>
      </c>
    </row>
    <row r="24" spans="1:6" x14ac:dyDescent="0.25">
      <c r="A24" t="s">
        <v>248</v>
      </c>
      <c r="B24" s="59">
        <v>3</v>
      </c>
      <c r="C24" s="58">
        <v>42583</v>
      </c>
      <c r="D24" t="s">
        <v>245</v>
      </c>
      <c r="E24" s="123">
        <v>2</v>
      </c>
      <c r="F24" s="123">
        <f t="shared" si="0"/>
        <v>6</v>
      </c>
    </row>
    <row r="25" spans="1:6" x14ac:dyDescent="0.25">
      <c r="A25" t="s">
        <v>249</v>
      </c>
      <c r="B25" s="59">
        <v>3</v>
      </c>
      <c r="C25" s="60">
        <v>42430</v>
      </c>
      <c r="D25" t="s">
        <v>245</v>
      </c>
      <c r="E25" s="123">
        <v>6</v>
      </c>
      <c r="F25" s="123">
        <f t="shared" si="0"/>
        <v>18</v>
      </c>
    </row>
    <row r="26" spans="1:6" x14ac:dyDescent="0.25">
      <c r="A26" t="s">
        <v>250</v>
      </c>
      <c r="B26" s="59">
        <v>3</v>
      </c>
      <c r="C26" s="59" t="s">
        <v>148</v>
      </c>
      <c r="D26" t="s">
        <v>245</v>
      </c>
      <c r="E26" s="123">
        <v>2</v>
      </c>
      <c r="F26" s="123">
        <f t="shared" si="0"/>
        <v>6</v>
      </c>
    </row>
    <row r="27" spans="1:6" x14ac:dyDescent="0.25">
      <c r="A27" t="s">
        <v>251</v>
      </c>
      <c r="B27" s="59">
        <v>2</v>
      </c>
      <c r="C27" s="59" t="s">
        <v>148</v>
      </c>
      <c r="D27" t="s">
        <v>245</v>
      </c>
      <c r="E27" s="123">
        <v>3</v>
      </c>
      <c r="F27" s="123">
        <f t="shared" si="0"/>
        <v>6</v>
      </c>
    </row>
    <row r="28" spans="1:6" x14ac:dyDescent="0.25">
      <c r="A28" t="s">
        <v>252</v>
      </c>
      <c r="B28" s="59">
        <v>2</v>
      </c>
      <c r="C28" s="59" t="s">
        <v>148</v>
      </c>
      <c r="D28" t="s">
        <v>245</v>
      </c>
      <c r="E28" s="123">
        <v>3</v>
      </c>
      <c r="F28" s="123">
        <f t="shared" si="0"/>
        <v>6</v>
      </c>
    </row>
    <row r="29" spans="1:6" x14ac:dyDescent="0.25">
      <c r="A29" t="s">
        <v>290</v>
      </c>
      <c r="B29" s="59">
        <v>2</v>
      </c>
      <c r="C29" s="59" t="s">
        <v>148</v>
      </c>
      <c r="D29" t="s">
        <v>291</v>
      </c>
      <c r="E29" s="123">
        <v>3</v>
      </c>
      <c r="F29" s="123">
        <f t="shared" si="0"/>
        <v>6</v>
      </c>
    </row>
    <row r="30" spans="1:6" x14ac:dyDescent="0.25">
      <c r="A30" t="s">
        <v>254</v>
      </c>
      <c r="B30" s="59">
        <v>9</v>
      </c>
      <c r="C30" s="59" t="s">
        <v>148</v>
      </c>
      <c r="D30" t="s">
        <v>253</v>
      </c>
      <c r="E30" s="123">
        <v>3</v>
      </c>
      <c r="F30" s="123">
        <f t="shared" si="0"/>
        <v>27</v>
      </c>
    </row>
    <row r="31" spans="1:6" x14ac:dyDescent="0.25">
      <c r="A31" t="s">
        <v>255</v>
      </c>
      <c r="B31" s="59">
        <v>1</v>
      </c>
      <c r="C31" s="59" t="s">
        <v>148</v>
      </c>
      <c r="D31" t="s">
        <v>253</v>
      </c>
      <c r="E31" s="123">
        <v>1</v>
      </c>
      <c r="F31" s="123">
        <f t="shared" si="0"/>
        <v>1</v>
      </c>
    </row>
    <row r="32" spans="1:6" x14ac:dyDescent="0.25">
      <c r="A32" t="s">
        <v>256</v>
      </c>
      <c r="B32" s="59">
        <v>2</v>
      </c>
      <c r="C32" s="59" t="s">
        <v>148</v>
      </c>
      <c r="D32" t="s">
        <v>253</v>
      </c>
      <c r="E32" s="123">
        <v>1</v>
      </c>
      <c r="F32" s="123">
        <f t="shared" si="0"/>
        <v>2</v>
      </c>
    </row>
    <row r="33" spans="1:6" x14ac:dyDescent="0.25">
      <c r="A33" t="s">
        <v>258</v>
      </c>
      <c r="B33" s="59">
        <v>1</v>
      </c>
      <c r="C33" s="59" t="s">
        <v>148</v>
      </c>
      <c r="D33" t="s">
        <v>253</v>
      </c>
      <c r="E33" s="123">
        <v>5</v>
      </c>
      <c r="F33" s="123">
        <f t="shared" si="0"/>
        <v>5</v>
      </c>
    </row>
    <row r="34" spans="1:6" x14ac:dyDescent="0.25">
      <c r="A34" t="s">
        <v>257</v>
      </c>
      <c r="B34" s="59">
        <v>1</v>
      </c>
      <c r="C34" s="59" t="s">
        <v>148</v>
      </c>
      <c r="D34" t="s">
        <v>253</v>
      </c>
      <c r="E34" s="123">
        <v>5</v>
      </c>
      <c r="F34" s="123">
        <f t="shared" si="0"/>
        <v>5</v>
      </c>
    </row>
    <row r="35" spans="1:6" x14ac:dyDescent="0.25">
      <c r="A35" t="s">
        <v>199</v>
      </c>
      <c r="B35" s="59">
        <v>4</v>
      </c>
      <c r="C35" s="59" t="s">
        <v>148</v>
      </c>
      <c r="D35" t="s">
        <v>253</v>
      </c>
      <c r="E35" s="123">
        <v>0.75</v>
      </c>
      <c r="F35" s="123">
        <f t="shared" si="0"/>
        <v>3</v>
      </c>
    </row>
    <row r="36" spans="1:6" x14ac:dyDescent="0.25">
      <c r="A36" t="s">
        <v>246</v>
      </c>
      <c r="B36" s="59">
        <v>1</v>
      </c>
      <c r="C36" s="59" t="s">
        <v>148</v>
      </c>
      <c r="D36" t="s">
        <v>253</v>
      </c>
      <c r="E36" s="123">
        <v>7</v>
      </c>
      <c r="F36" s="123">
        <f t="shared" si="0"/>
        <v>7</v>
      </c>
    </row>
    <row r="37" spans="1:6" x14ac:dyDescent="0.25">
      <c r="A37" t="s">
        <v>259</v>
      </c>
      <c r="B37" s="59">
        <v>1</v>
      </c>
      <c r="C37" s="59" t="s">
        <v>148</v>
      </c>
      <c r="D37" t="s">
        <v>253</v>
      </c>
      <c r="E37" s="123">
        <v>10</v>
      </c>
      <c r="F37" s="123">
        <f t="shared" si="0"/>
        <v>10</v>
      </c>
    </row>
    <row r="38" spans="1:6" x14ac:dyDescent="0.25">
      <c r="A38" t="s">
        <v>260</v>
      </c>
      <c r="B38" s="59">
        <v>2</v>
      </c>
      <c r="C38" s="59" t="s">
        <v>148</v>
      </c>
      <c r="D38" t="s">
        <v>253</v>
      </c>
      <c r="E38" s="123">
        <v>1</v>
      </c>
      <c r="F38" s="123">
        <f t="shared" si="0"/>
        <v>2</v>
      </c>
    </row>
    <row r="39" spans="1:6" x14ac:dyDescent="0.25">
      <c r="A39" t="s">
        <v>261</v>
      </c>
      <c r="B39" s="59">
        <v>1</v>
      </c>
      <c r="C39" s="59" t="s">
        <v>148</v>
      </c>
      <c r="D39" t="s">
        <v>253</v>
      </c>
      <c r="E39" s="123">
        <v>0</v>
      </c>
      <c r="F39" s="123">
        <f t="shared" si="0"/>
        <v>0</v>
      </c>
    </row>
    <row r="40" spans="1:6" x14ac:dyDescent="0.25">
      <c r="A40" t="s">
        <v>262</v>
      </c>
      <c r="B40" s="59">
        <v>1</v>
      </c>
      <c r="C40" s="59" t="s">
        <v>148</v>
      </c>
      <c r="D40" t="s">
        <v>253</v>
      </c>
      <c r="E40" s="123">
        <v>15</v>
      </c>
      <c r="F40" s="123">
        <f t="shared" si="0"/>
        <v>15</v>
      </c>
    </row>
    <row r="41" spans="1:6" x14ac:dyDescent="0.25">
      <c r="A41" t="s">
        <v>263</v>
      </c>
      <c r="B41" s="59">
        <v>1</v>
      </c>
      <c r="C41" s="59" t="s">
        <v>148</v>
      </c>
      <c r="D41" t="s">
        <v>253</v>
      </c>
      <c r="E41" s="123">
        <v>15</v>
      </c>
      <c r="F41" s="123">
        <f t="shared" si="0"/>
        <v>15</v>
      </c>
    </row>
    <row r="44" spans="1:6" s="68" customFormat="1" x14ac:dyDescent="0.25">
      <c r="A44" s="66" t="s">
        <v>318</v>
      </c>
      <c r="B44" s="67"/>
      <c r="C44" s="67"/>
      <c r="E44" s="128"/>
      <c r="F44" s="128">
        <f>SUM(F2:F43)</f>
        <v>483.4</v>
      </c>
    </row>
  </sheetData>
  <phoneticPr fontId="0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Trailer inventory</vt:lpstr>
      <vt:lpstr>Checked out equipment</vt:lpstr>
      <vt:lpstr>Radio Box 1</vt:lpstr>
      <vt:lpstr>Radio Box 2</vt:lpstr>
      <vt:lpstr>Blue AirwayIntubation Bag</vt:lpstr>
      <vt:lpstr>Blue EMS Bag</vt:lpstr>
      <vt:lpstr>Black medical bag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Ray</dc:creator>
  <cp:lastModifiedBy>Keith Conover</cp:lastModifiedBy>
  <dcterms:created xsi:type="dcterms:W3CDTF">2011-09-25T14:59:48Z</dcterms:created>
  <dcterms:modified xsi:type="dcterms:W3CDTF">2014-07-27T22:27:00Z</dcterms:modified>
</cp:coreProperties>
</file>